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aptial Asset Accounting\CAA\Website\Capital Assets\Real Property\I. Real Estate\"/>
    </mc:Choice>
  </mc:AlternateContent>
  <bookViews>
    <workbookView xWindow="0" yWindow="0" windowWidth="28800" windowHeight="11700"/>
  </bookViews>
  <sheets>
    <sheet name="Asset #1-Eval" sheetId="1" r:id="rId1"/>
  </sheets>
  <definedNames>
    <definedName name="_xlnm.Print_Area" localSheetId="0">'Asset #1-Eval'!$A$1:$V$263</definedName>
    <definedName name="_xlnm.Print_Titles" localSheetId="0">'Asset #1-Eval'!$1:$15</definedName>
  </definedNames>
  <calcPr calcId="162913"/>
</workbook>
</file>

<file path=xl/calcChain.xml><?xml version="1.0" encoding="utf-8"?>
<calcChain xmlns="http://schemas.openxmlformats.org/spreadsheetml/2006/main">
  <c r="H173" i="1" l="1"/>
  <c r="J95" i="1"/>
  <c r="H22" i="1"/>
  <c r="L263" i="1" l="1"/>
  <c r="H79" i="1"/>
  <c r="J63" i="1"/>
  <c r="L63" i="1" s="1"/>
  <c r="N63" i="1" s="1"/>
  <c r="P63" i="1" s="1"/>
  <c r="D65" i="1"/>
  <c r="J139" i="1" l="1"/>
  <c r="H263" i="1" l="1"/>
  <c r="H172" i="1" s="1"/>
  <c r="L255" i="1"/>
  <c r="H259" i="1"/>
  <c r="H257" i="1"/>
  <c r="H163" i="1" s="1"/>
  <c r="H256" i="1"/>
  <c r="H175" i="1" s="1"/>
  <c r="P255" i="1"/>
  <c r="N164" i="1"/>
  <c r="H164" i="1"/>
  <c r="N158" i="1"/>
  <c r="N145" i="1"/>
  <c r="H145" i="1"/>
  <c r="N133" i="1"/>
  <c r="H104" i="1"/>
  <c r="H103" i="1"/>
  <c r="H146" i="1" s="1"/>
  <c r="N102" i="1"/>
  <c r="H102" i="1"/>
  <c r="D94" i="1"/>
  <c r="AE84" i="1"/>
  <c r="H78" i="1"/>
  <c r="H77" i="1"/>
  <c r="P73" i="1"/>
  <c r="J67" i="1"/>
  <c r="J99" i="1" s="1"/>
  <c r="H52" i="1"/>
  <c r="H133" i="1" l="1"/>
  <c r="AA76" i="1"/>
  <c r="H255" i="1" s="1"/>
  <c r="J98" i="1"/>
  <c r="N103" i="1" s="1"/>
  <c r="N104" i="1" s="1"/>
  <c r="J71" i="1"/>
  <c r="H147" i="1"/>
  <c r="H112" i="1" l="1"/>
  <c r="H127" i="1" s="1"/>
  <c r="R77" i="1"/>
  <c r="R78" i="1" s="1"/>
  <c r="H135" i="1" l="1"/>
  <c r="J141" i="1"/>
  <c r="N134" i="1"/>
  <c r="N135" i="1" s="1"/>
  <c r="H134" i="1"/>
  <c r="H128" i="1"/>
  <c r="J142" i="1" l="1"/>
  <c r="N146" i="1" s="1"/>
  <c r="N147" i="1" s="1"/>
  <c r="N173" i="1" l="1"/>
  <c r="N172" i="1" l="1"/>
  <c r="N174" i="1" l="1"/>
</calcChain>
</file>

<file path=xl/sharedStrings.xml><?xml version="1.0" encoding="utf-8"?>
<sst xmlns="http://schemas.openxmlformats.org/spreadsheetml/2006/main" count="279" uniqueCount="223">
  <si>
    <t>1.</t>
  </si>
  <si>
    <t>2.</t>
  </si>
  <si>
    <t>3.</t>
  </si>
  <si>
    <t>4.</t>
  </si>
  <si>
    <t xml:space="preserve">Completed By:  </t>
  </si>
  <si>
    <t xml:space="preserve">Date:  </t>
  </si>
  <si>
    <t>Sample</t>
  </si>
  <si>
    <t>GASB Statement No. 83, Asset Retirement Obligations</t>
  </si>
  <si>
    <t xml:space="preserve">1. Description of the tangible capital asset:  </t>
  </si>
  <si>
    <t xml:space="preserve">Campus/Medical Center/Location:  </t>
  </si>
  <si>
    <t>Acquisition Date or Placed-in-Service Date:</t>
  </si>
  <si>
    <t xml:space="preserve">a. </t>
  </si>
  <si>
    <t>(i)</t>
  </si>
  <si>
    <t>(ii)</t>
  </si>
  <si>
    <t>(iii)</t>
  </si>
  <si>
    <t xml:space="preserve">b. </t>
  </si>
  <si>
    <t>Identify and determine the timing of an obligating event:</t>
  </si>
  <si>
    <t>Creation date of a legally binding contract</t>
  </si>
  <si>
    <t>Non-contamination-related ARO:</t>
  </si>
  <si>
    <t>Date:</t>
  </si>
  <si>
    <t>Retirement of a tangible capital asset</t>
  </si>
  <si>
    <t>Disposal of a replaced part that is a component of a tangible capital asset</t>
  </si>
  <si>
    <t>Environmental remediation associated with the retirement of a tangible capital asset that results from the normal operation of that capital asset.</t>
  </si>
  <si>
    <t xml:space="preserve">c. </t>
  </si>
  <si>
    <t>(2) If the pattern of incurrence of the liability is not based on the use of the tangible capital asset, the event date is placing that capital asset into operation.</t>
  </si>
  <si>
    <t xml:space="preserve">Contamination-related ARO: </t>
  </si>
  <si>
    <t>Occurrence date of contamination as a result of the normal operation of the tangible capital asset and is not in the scope of GASB Statement No. 49</t>
  </si>
  <si>
    <t>Issuance date of a court judgment</t>
  </si>
  <si>
    <t>a. (i) External - Approval of federal, state, or local laws or regulations</t>
  </si>
  <si>
    <t>a. (ii) External - Creation of a legally binding contract</t>
  </si>
  <si>
    <t>a. (iii) External - Issuance of a court judgment</t>
  </si>
  <si>
    <t>b. (i) Internal - Contamination-related ARO</t>
  </si>
  <si>
    <t>b. (ii) Internal - Non-contamination-related ARO</t>
  </si>
  <si>
    <t>AROs related to acquired tangible capital asset:</t>
  </si>
  <si>
    <t>The acquisition date of the tangible capital asset.</t>
  </si>
  <si>
    <t>a. in which a nongovernmental entity is the majority owner and reports its asset retirement obligation in accordance with the guidance of another recognized accounting standards setter</t>
  </si>
  <si>
    <t>or</t>
  </si>
  <si>
    <t xml:space="preserve">b. in which no joint owner has a majority ownership, and a nongovernmental joint owner that has operational responsibility for the jointly owned tangible capital asset reports the associated </t>
  </si>
  <si>
    <t xml:space="preserve">    asset retirement obligation in accordance with the guidance of another recognized accounting standards setter,</t>
  </si>
  <si>
    <t xml:space="preserve">(1) If the pattern of incurrence of the liability is based on the use of the tangible capital asset, the event date is placing that capital asset into operation </t>
  </si>
  <si>
    <t xml:space="preserve">     'and consuming a portion of the usable capacity by the normal operations of that capital asset.</t>
  </si>
  <si>
    <t>Answer:</t>
  </si>
  <si>
    <t>Yes</t>
  </si>
  <si>
    <t>No</t>
  </si>
  <si>
    <t>Initial measurement:</t>
  </si>
  <si>
    <t>a.</t>
  </si>
  <si>
    <t>b.</t>
  </si>
  <si>
    <t>Scenario 1</t>
  </si>
  <si>
    <t>Assumptions</t>
  </si>
  <si>
    <t>Scenario 2</t>
  </si>
  <si>
    <t>Scenario 3</t>
  </si>
  <si>
    <t>Scenario 4</t>
  </si>
  <si>
    <t>Debit</t>
  </si>
  <si>
    <t>Credit</t>
  </si>
  <si>
    <t>Account</t>
  </si>
  <si>
    <t>Amount</t>
  </si>
  <si>
    <t>Is the tangible capital asset permanently abandoned before it is placed in to operation?</t>
  </si>
  <si>
    <t>Subsequent measurement and recognition:</t>
  </si>
  <si>
    <t>Evaluate at least annually or more frequently whether there are effects of inflation or deflation to the current value;</t>
  </si>
  <si>
    <t>Evaluate at least annually or more frequently whether there is a significant change in the estimated outlays due to any of the relevant factors below:</t>
  </si>
  <si>
    <t>Price changes due to factors other than general inflation or deflation for specific components of the estimated outlays</t>
  </si>
  <si>
    <t>Technology</t>
  </si>
  <si>
    <t>Legal or regulatory requirements resulting from changes in laws, regulations, contracts, or court judgments</t>
  </si>
  <si>
    <t>The type of equipment, facilities, or services that will be used to meet the obligations to retire the tangible capital asset</t>
  </si>
  <si>
    <t>(iv)</t>
  </si>
  <si>
    <t xml:space="preserve">Upon initial measurement of a deferred outflow of resources for an asset retirement obligation, the University should recognize a reduction of the deferred outflow of resources as an </t>
  </si>
  <si>
    <t>recognized as an outflow of resources (for example, expense) over the entire estimated useful life of the tangible capital asset.</t>
  </si>
  <si>
    <t xml:space="preserve">For a deferred outflow of resources initially reported at the beginning of a tangible capital asset’s estimated useful life, the reduction of the deferred outflow of resources should be </t>
  </si>
  <si>
    <t xml:space="preserve">For a deferred outflow of resources initially reported after a tangible capital asset has been placed into operation, but before the end of its estimated useful life, the reduction of the </t>
  </si>
  <si>
    <t xml:space="preserve">deferred outflow of resources should be recognized as an outflow of resources (for example, expense) over the remaining estimated useful life of the tangible capital asset, starting </t>
  </si>
  <si>
    <t>from the point at which the deferred outflow of resources is initially recognized.</t>
  </si>
  <si>
    <t xml:space="preserve">For a liability that increases or decreases at or after retirement of the tangible capital asset, at which time the corresponding deferred outflow of resources has been fully recognized as </t>
  </si>
  <si>
    <t>For a liability that increases or decreases before the time of retirement of the tangible capital asset, adjust the corresponding deferred outflow of resources.</t>
  </si>
  <si>
    <t>Journal Entry - ARO</t>
  </si>
  <si>
    <t>Journal Entry - Deferred outflow of resources</t>
  </si>
  <si>
    <t>Scenario a</t>
  </si>
  <si>
    <t>Journal Entry - Adjustment to ARO</t>
  </si>
  <si>
    <t>Remaining useful life (year):</t>
  </si>
  <si>
    <t>Scenario b</t>
  </si>
  <si>
    <t>Disclosure:</t>
  </si>
  <si>
    <t>General description of the ARO and associated tangible capital asset as well as the source of the obligations (whether they are a result of federal, state, or local laws or regulations, contracts, or court judgments).</t>
  </si>
  <si>
    <t xml:space="preserve">1. </t>
  </si>
  <si>
    <t xml:space="preserve">2. </t>
  </si>
  <si>
    <t xml:space="preserve">3. </t>
  </si>
  <si>
    <t>The estimated remaining useful life of the associated tangible capital asset.</t>
  </si>
  <si>
    <t xml:space="preserve">4. </t>
  </si>
  <si>
    <t xml:space="preserve">How any legally required funding and assurance provisions associated with asset retirement obligations are being met; for example, surety bonds, insurance policies, letters of credit, guarantees by </t>
  </si>
  <si>
    <t>other entities, or trusts used for funding and assurance.</t>
  </si>
  <si>
    <t xml:space="preserve">5. </t>
  </si>
  <si>
    <t>The amount of assets restricted for payment of the liabilities, if not separately displayed in the financial statements.</t>
  </si>
  <si>
    <t>UCOP</t>
  </si>
  <si>
    <t>Alice Kang</t>
  </si>
  <si>
    <t>Asset retirement obligations</t>
  </si>
  <si>
    <t>Deferred outflows from asset retirement obligations</t>
  </si>
  <si>
    <t>Annual Financial Reporting Line</t>
  </si>
  <si>
    <t>Noncurrent Liabilities-ARO</t>
  </si>
  <si>
    <t>Asset retirement costs</t>
  </si>
  <si>
    <t>The campus/medical center/location that reports its minority share of ARO using the measurement produced by the nongovernmental majority owner or the nongovernmental minority owner that has operational responsibility needs to disclose the following:</t>
  </si>
  <si>
    <t>Whether there is funding and assurance requirement:</t>
  </si>
  <si>
    <t>a. A general description of the asset retirement obligation and associated tangible capital asset, including:</t>
  </si>
  <si>
    <t xml:space="preserve">3) </t>
  </si>
  <si>
    <t>2)</t>
  </si>
  <si>
    <t>1)</t>
  </si>
  <si>
    <t>The amount of assets restricted for payment of the campus/medical center/location’s minority share of the ARO, if not separately displayed in the financial statements.</t>
  </si>
  <si>
    <t>The date of the measurement of the ARO produced by the nongovernmental majority owner or the nongovernmental minority owner that has operational responsibility, if that date differs from the campus/medical center/location’s reporting date.</t>
  </si>
  <si>
    <t>the total amount of the ARO shared by the nongovernmental majority owner or the nongovernmental minority owner that has operational responsibility, other minority owners, if any, and the reporting campus/medical center/location</t>
  </si>
  <si>
    <t>the reporting campus/medical center/location’s minority share of the total amount of the ARO, stated as a percentage</t>
  </si>
  <si>
    <t>the dollar amount of the reporting campus/medical center/location’s minority share of the ARO</t>
  </si>
  <si>
    <t>Practice Aid -- Accounting of Asset Retirement Obligations (AROs) and Deferred Outflow of Resources</t>
  </si>
  <si>
    <t>Determine whether it meets the criteria of initial and subsequent measurement:</t>
  </si>
  <si>
    <t>The methods and assumptions used to measure the liabilities.</t>
  </si>
  <si>
    <t>How any legally required funding and assurance provisions associated with the campus/medical center/location’s minority share of an ARO are being met.</t>
  </si>
  <si>
    <t>Step 1</t>
  </si>
  <si>
    <t>Step 2</t>
  </si>
  <si>
    <t>Step 3</t>
  </si>
  <si>
    <t>Step 4</t>
  </si>
  <si>
    <t>Step 5</t>
  </si>
  <si>
    <t>Step 6</t>
  </si>
  <si>
    <t>Step 7</t>
  </si>
  <si>
    <t>(dd/mm/yyyy)</t>
  </si>
  <si>
    <t>Background</t>
  </si>
  <si>
    <t>GASB issued Statement No. 83 (GASB 83), Certain Asset Retirement Obligations, which provides guidance for governments that have legal obligations to perform future asset retirement activities related to its tangible capital assets.</t>
  </si>
  <si>
    <t xml:space="preserve">An asset retirement obligation is a legally enforceable liability associated with the retirement of a tangible capital asset, such as the decommissioning of nuclear reactors, removal and disposal of wind turbines in wind farms, dismantling and removal of sewage treatment plants, and removal and disposal of x-ray machines. Obligations may arise from external laws, regulations, contracts, court judgements or internal events that obligates a government to perform asset retirement activities. </t>
  </si>
  <si>
    <t xml:space="preserve">GASB 83 requires the University to recognize of a liability and a corresponding deferred outflow of resources for asset retirement obligations when the liability is incurred. </t>
  </si>
  <si>
    <t>GASB 83 takes effect for financial statements for reporting periods beginning after June 15, 2018, and is required to be applied retroactively. The University and its financial reporting entities will adopt GASB 83 starting on July 1, 2018 (fiscal year 2018-2019). Changes adopted to conform to the provisions of GASB 83 will be applied retroactively by restating the financial statements for all prior periods presented in the fiscal year 2018-2019 financial statements.</t>
  </si>
  <si>
    <t>Investment Held by Trustee</t>
  </si>
  <si>
    <t>Cash</t>
  </si>
  <si>
    <t xml:space="preserve">Journal Entry - Funding </t>
  </si>
  <si>
    <t>Annual amount</t>
  </si>
  <si>
    <t>Annual Entry - Deferred outflow of resources</t>
  </si>
  <si>
    <t>Initial year amount (pro-rated)</t>
  </si>
  <si>
    <t>Step 8</t>
  </si>
  <si>
    <t>Non-cash activity</t>
  </si>
  <si>
    <t>Non-capital related financing activity</t>
  </si>
  <si>
    <t>Classification on Cash Flow Statement</t>
  </si>
  <si>
    <t>Classification on SRECNP</t>
  </si>
  <si>
    <t>Other Non-Operating Expenses</t>
  </si>
  <si>
    <t>Non-Operating Expenses/Income</t>
  </si>
  <si>
    <t>Reclassify ARO to current liabilities:</t>
  </si>
  <si>
    <t>Journal Entry - Reclassify ARO to current liabilities:</t>
  </si>
  <si>
    <t>Current Liabilities-ARO</t>
  </si>
  <si>
    <t>When the ARO is due in less than one year from the end of the financial reporting date, reclassify ARO from non-current liability to current liability</t>
  </si>
  <si>
    <t>Summary of Accounts and Financial Reporting</t>
  </si>
  <si>
    <t>Is there asset retirement obligation result from the normal operations of tangible capital asset that are subject to legally enforceable liabilities associated with any of the following activities (GASB 83. Paragraph 5):</t>
  </si>
  <si>
    <t>External obligating event - an event external to a government that establishes the legal enforceability of requirements to perform asset retirement activities (GASB 83. Paragraph 9)</t>
  </si>
  <si>
    <t>Internal obligating event - an action taken by a government that requires the government to apply legal requirements to the government’s specific circumstances (GASB 83. Paragraph 10)</t>
  </si>
  <si>
    <t>Does the campus/medical center/location has minority share (less than 50 percent) of ownership interest in a jointly owned tangible capital asset (GASB 83. Paragraph 17 &amp; 22):</t>
  </si>
  <si>
    <t>Approval date (not effective date) of federal, state, or local laws or regulations</t>
  </si>
  <si>
    <t>The measurement of an asset retirement obligation should be based on the best estimate of the current value of outlays expected to be incurred (GASB 83. Paragraph 15 &amp; 16):</t>
  </si>
  <si>
    <t>Current value, is the amount that would be paid if all equipment, facilities, and services included in the estimate were acquired at the end of the current reporting period—rather than its present value.</t>
  </si>
  <si>
    <t xml:space="preserve">The best estimate should be determined using all available evidence. This approach requires probability weighting of potential outcomes when sufficient evidence is available or can be obtained at </t>
  </si>
  <si>
    <t>reasonable cost. When probability weighting cannot be accomplished at reasonable cost, the most likely amount in the range of potential outcomes should be used.</t>
  </si>
  <si>
    <t>Fiscal year end date of the current reporting period</t>
  </si>
  <si>
    <t>Scenario 5</t>
  </si>
  <si>
    <t>Scenario 6</t>
  </si>
  <si>
    <t>When probability weighting cannot be accomplished at reasonable cost, the most likely amount should be used.</t>
  </si>
  <si>
    <t>Current value:</t>
  </si>
  <si>
    <t>Probability-weighted amount:</t>
  </si>
  <si>
    <t>Most likely amount in the range of potential outcomes:</t>
  </si>
  <si>
    <t>Best-estimated ARO amount:</t>
  </si>
  <si>
    <t>Scenario</t>
  </si>
  <si>
    <t>Which scenario is applicable?</t>
  </si>
  <si>
    <t>Scenario a.</t>
  </si>
  <si>
    <t>Scenario b.</t>
  </si>
  <si>
    <t>Report the campus/medical center/location's minority share of ARO using the measurement produced by the nongovernmental majority owner or the nongovernmental minority owner that has operational responsibility. The measurement date of such an asset retirement obligation should be no more than one year and one day prior to the campus/medical center/location’s financial reporting date (GASB 83. Paragraph 17). Go to Step 8 Part II-Disclosure as a Minority Owner.</t>
  </si>
  <si>
    <t>First Year Entry - Deferred outflow of resources</t>
  </si>
  <si>
    <t>Changes in the estimated outlays should be recognized as an increase or decrease in the carrying amount of the asset retirement obligation in one of the following ways (GASB 83. Paragraph 21):</t>
  </si>
  <si>
    <t>A government also should at least annually evaluate all relevant factors to determine whether the effect of one or more of those factors is expected to significantly increase or decrease the estimated outlays associated with the ARO. A government should remeasure the ARO only when the results of the evaluation indicate there is a significant change in the estimated outlays (GASB 83. Paragraph 20).</t>
  </si>
  <si>
    <t>Inflation or deflation rate:</t>
  </si>
  <si>
    <t>Measurement Date (dd/mm/yyyy):</t>
  </si>
  <si>
    <t>Describe the significant change in the estimated outlays identified if any:</t>
  </si>
  <si>
    <t>Increase/decrease due to inflation/deflation:</t>
  </si>
  <si>
    <t>Increase/decrease due to other factors:</t>
  </si>
  <si>
    <t>Change of ARO amount:</t>
  </si>
  <si>
    <t>Adjusted ARO amount:</t>
  </si>
  <si>
    <t xml:space="preserve">If the campus/medical center/location is subject to legal, regulatory, or contractual requirements to provide funding and assurance for its ARO by setting aside assets restricted for payment of the ARO. When the campus/medical center/location enters into </t>
  </si>
  <si>
    <t>agreement with a trustee to maintain trust for the cash funded for the ARO, the entry below is required:</t>
  </si>
  <si>
    <t>Subsequent to initial measurement, a government should at least annually adjust the current value of its ARO for the effects of general inflation or deflation (GASB 83. Paragraph 19).</t>
  </si>
  <si>
    <t xml:space="preserve"> </t>
  </si>
  <si>
    <t>Part I-General (GASB 83. Paragraph 27):</t>
  </si>
  <si>
    <t>If an asset retirement obligation or portions thereof has been incurred by the University but is not yet recognized because it is not reasonably estimable, the University should disclose that fact and the reasons therefor (GASB 83. Paragraph 28).</t>
  </si>
  <si>
    <t>Part II-Disclosure as a Minority Owner (GASB 83. Paragraph 29)</t>
  </si>
  <si>
    <t>Cash/Investment Held by Trustee/Accounts Payable</t>
  </si>
  <si>
    <t>Accounts payable</t>
  </si>
  <si>
    <t>Identify the external and internal obligating events to permanently retire the asset and the obligating event occurrence date if applicable:</t>
  </si>
  <si>
    <t>Continue to Step 3</t>
  </si>
  <si>
    <t>Asset retirement date:</t>
  </si>
  <si>
    <t>Financial Statement Reporting Line</t>
  </si>
  <si>
    <t>(a)</t>
  </si>
  <si>
    <t>(b)</t>
  </si>
  <si>
    <t>(a)+(b)</t>
  </si>
  <si>
    <t>Non-Operating Revenue/Expense</t>
  </si>
  <si>
    <t>Other Non-Operating Revenue</t>
  </si>
  <si>
    <r>
      <t>Debit</t>
    </r>
    <r>
      <rPr>
        <b/>
        <vertAlign val="superscript"/>
        <sz val="10"/>
        <rFont val="Times New Roman"/>
        <family val="1"/>
      </rPr>
      <t>(1)</t>
    </r>
  </si>
  <si>
    <r>
      <t>Credit</t>
    </r>
    <r>
      <rPr>
        <b/>
        <vertAlign val="superscript"/>
        <sz val="10"/>
        <rFont val="Times New Roman"/>
        <family val="1"/>
      </rPr>
      <t>(3)</t>
    </r>
  </si>
  <si>
    <r>
      <t>Debit</t>
    </r>
    <r>
      <rPr>
        <b/>
        <vertAlign val="superscript"/>
        <sz val="10"/>
        <rFont val="Times New Roman"/>
        <family val="1"/>
      </rPr>
      <t>(2)</t>
    </r>
  </si>
  <si>
    <r>
      <rPr>
        <i/>
        <vertAlign val="superscript"/>
        <sz val="10"/>
        <rFont val="Times New Roman"/>
        <family val="1"/>
      </rPr>
      <t>(1)</t>
    </r>
    <r>
      <rPr>
        <i/>
        <sz val="10"/>
        <rFont val="Times New Roman"/>
        <family val="1"/>
      </rPr>
      <t xml:space="preserve"> Credit Other Non-Operating Revenue if applicable</t>
    </r>
  </si>
  <si>
    <r>
      <rPr>
        <i/>
        <vertAlign val="superscript"/>
        <sz val="10"/>
        <rFont val="Times New Roman"/>
        <family val="1"/>
      </rPr>
      <t>(2)</t>
    </r>
    <r>
      <rPr>
        <i/>
        <sz val="10"/>
        <rFont val="Times New Roman"/>
        <family val="1"/>
      </rPr>
      <t xml:space="preserve"> Ensure ending balances of Noncurrent/Current Liabilities-ARO are zero.</t>
    </r>
  </si>
  <si>
    <t>*Record Current Liability-ARO only if the asset retirement date is less than 12 months from the current reporting period.</t>
  </si>
  <si>
    <t>Acquisition/Placed-in-Service Date:</t>
  </si>
  <si>
    <t>Current year adjustment:</t>
  </si>
  <si>
    <t>outflows of resources, recognize an outflow of resources or an inflow of resources in the reporting period in which the increase or decrease occurs - See Step 7</t>
  </si>
  <si>
    <t>Retirement of an tangible capital asset due to ARO:</t>
  </si>
  <si>
    <t>Journal Entry - Asset retirement due to ARO</t>
  </si>
  <si>
    <t>AGC Code/Object Code</t>
  </si>
  <si>
    <t>Non-Capital Related Financing Activity</t>
  </si>
  <si>
    <t>Supplemental Noncash Activity</t>
  </si>
  <si>
    <t>AGC161365</t>
  </si>
  <si>
    <t>AGC165595</t>
  </si>
  <si>
    <t>AGC161200/160300</t>
  </si>
  <si>
    <t>AGC160100</t>
  </si>
  <si>
    <t>AGC208410</t>
  </si>
  <si>
    <t>OC7800</t>
  </si>
  <si>
    <t>AGC164805</t>
  </si>
  <si>
    <t>AGC164111</t>
  </si>
  <si>
    <t>Determine whether there is an asset retirement obligation:</t>
  </si>
  <si>
    <t>outflow of resources (for example expense) in a systematic and rational manner over a period of time, in one of the following ways (GASB 83. Paragraph 23):</t>
  </si>
  <si>
    <t>outflows of resources, recognize an outflow of resources or an inflow of resources in the reporting period in which the increase or decrease occurs (GASB 83. Paragraph 21).</t>
  </si>
  <si>
    <t>Adjusted amortization amount:</t>
  </si>
  <si>
    <t>*Adjusted amortization amount for the current year should include adjustments from all prior periods</t>
  </si>
  <si>
    <r>
      <rPr>
        <i/>
        <vertAlign val="superscript"/>
        <sz val="10"/>
        <rFont val="Times New Roman"/>
        <family val="1"/>
      </rPr>
      <t>(3)</t>
    </r>
    <r>
      <rPr>
        <i/>
        <sz val="10"/>
        <rFont val="Times New Roman"/>
        <family val="1"/>
      </rPr>
      <t xml:space="preserve"> Ensure ending balance of Deferred Outflows is zero.</t>
    </r>
  </si>
  <si>
    <t>N/A</t>
  </si>
  <si>
    <t>Deferred Outflows of Resources - 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</si>
</sst>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 &quot;Years&quot;"/>
    <numFmt numFmtId="168" formatCode="_(* #,##0.00_);_(* \(#,##0.00\);_(* &quot;-&quot;_);_(@_)"/>
    <numFmt numFmtId="169" formatCode="0.0"/>
  </numFmts>
  <fonts count="15" x14ac:knownFonts="1">
    <font>
      <sz val="10"/>
      <name val="Arial"/>
    </font>
    <font>
      <sz val="10"/>
      <name val="Arial"/>
      <family val="2"/>
    </font>
    <font>
      <sz val="8"/>
      <name val="Arial"/>
      <family val="2"/>
    </font>
    <font>
      <b/>
      <sz val="14"/>
      <name val="Times New Roman"/>
      <family val="1"/>
    </font>
    <font>
      <sz val="10"/>
      <name val="Times New Roman"/>
      <family val="1"/>
    </font>
    <font>
      <b/>
      <sz val="10"/>
      <name val="Times New Roman"/>
      <family val="1"/>
    </font>
    <font>
      <sz val="9"/>
      <name val="Times New Roman"/>
      <family val="1"/>
    </font>
    <font>
      <b/>
      <sz val="12"/>
      <name val="Times New Roman"/>
      <family val="1"/>
    </font>
    <font>
      <sz val="11"/>
      <name val="Times New Roman"/>
      <family val="1"/>
    </font>
    <font>
      <sz val="10"/>
      <color indexed="10"/>
      <name val="Times New Roman"/>
      <family val="1"/>
    </font>
    <font>
      <sz val="10"/>
      <color rgb="FFFF0000"/>
      <name val="Times New Roman"/>
      <family val="1"/>
    </font>
    <font>
      <b/>
      <u/>
      <sz val="10"/>
      <name val="Times New Roman"/>
      <family val="1"/>
    </font>
    <font>
      <i/>
      <sz val="10"/>
      <name val="Times New Roman"/>
      <family val="1"/>
    </font>
    <font>
      <b/>
      <vertAlign val="superscript"/>
      <sz val="10"/>
      <name val="Times New Roman"/>
      <family val="1"/>
    </font>
    <font>
      <i/>
      <vertAlign val="superscript"/>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4" fillId="2" borderId="0" xfId="0" applyFont="1" applyFill="1" applyBorder="1"/>
    <xf numFmtId="0" fontId="4" fillId="2" borderId="0" xfId="0" applyFont="1" applyFill="1" applyBorder="1" applyAlignment="1">
      <alignment horizontal="right"/>
    </xf>
    <xf numFmtId="0" fontId="4" fillId="2" borderId="0" xfId="0" quotePrefix="1" applyFont="1" applyFill="1" applyBorder="1"/>
    <xf numFmtId="0" fontId="4" fillId="2" borderId="0" xfId="0" applyFont="1" applyFill="1"/>
    <xf numFmtId="0" fontId="7" fillId="2" borderId="0" xfId="0" applyFont="1" applyFill="1" applyBorder="1" applyAlignment="1">
      <alignment vertical="top"/>
    </xf>
    <xf numFmtId="0" fontId="3" fillId="2" borderId="0" xfId="0" applyFont="1" applyFill="1" applyBorder="1" applyAlignment="1">
      <alignment vertical="top"/>
    </xf>
    <xf numFmtId="41" fontId="3" fillId="2" borderId="0" xfId="0" applyNumberFormat="1" applyFont="1" applyFill="1" applyBorder="1" applyAlignment="1">
      <alignment vertical="top"/>
    </xf>
    <xf numFmtId="0" fontId="3" fillId="2" borderId="0" xfId="0" applyFont="1" applyFill="1" applyAlignment="1">
      <alignment vertical="top"/>
    </xf>
    <xf numFmtId="41" fontId="4" fillId="2" borderId="0" xfId="0" applyNumberFormat="1" applyFont="1" applyFill="1" applyBorder="1"/>
    <xf numFmtId="0" fontId="6" fillId="2" borderId="0" xfId="0" applyFont="1" applyFill="1" applyBorder="1"/>
    <xf numFmtId="0" fontId="4" fillId="2" borderId="0" xfId="0" applyFont="1" applyFill="1" applyBorder="1" applyAlignment="1">
      <alignment horizontal="left"/>
    </xf>
    <xf numFmtId="0" fontId="4" fillId="2" borderId="0" xfId="0" applyFont="1" applyFill="1" applyAlignment="1">
      <alignment horizontal="left"/>
    </xf>
    <xf numFmtId="41" fontId="4" fillId="2" borderId="0" xfId="0" applyNumberFormat="1" applyFont="1" applyFill="1"/>
    <xf numFmtId="0" fontId="4" fillId="2" borderId="0" xfId="0" applyFont="1" applyFill="1" applyAlignment="1">
      <alignment vertical="center"/>
    </xf>
    <xf numFmtId="0" fontId="8" fillId="2" borderId="0" xfId="0" applyFont="1" applyFill="1"/>
    <xf numFmtId="41" fontId="5" fillId="2" borderId="0" xfId="0" applyNumberFormat="1" applyFont="1" applyFill="1"/>
    <xf numFmtId="0" fontId="5" fillId="2" borderId="0" xfId="0" applyFont="1" applyFill="1"/>
    <xf numFmtId="0" fontId="5" fillId="2" borderId="0" xfId="0" applyFont="1" applyFill="1" applyAlignment="1">
      <alignment horizontal="right"/>
    </xf>
    <xf numFmtId="164" fontId="4" fillId="2" borderId="0" xfId="2" applyNumberFormat="1" applyFont="1" applyFill="1" applyBorder="1" applyAlignment="1"/>
    <xf numFmtId="165" fontId="4" fillId="2" borderId="0" xfId="1" applyNumberFormat="1" applyFont="1" applyFill="1" applyAlignment="1">
      <alignment horizontal="right"/>
    </xf>
    <xf numFmtId="0" fontId="5" fillId="2" borderId="0" xfId="0" applyFont="1" applyFill="1" applyAlignment="1">
      <alignment horizontal="left"/>
    </xf>
    <xf numFmtId="0" fontId="6" fillId="2" borderId="0" xfId="0" applyFont="1" applyFill="1" applyBorder="1" applyAlignment="1">
      <alignment horizontal="center"/>
    </xf>
    <xf numFmtId="0" fontId="6" fillId="2" borderId="0" xfId="0" applyFont="1" applyFill="1" applyBorder="1" applyAlignment="1">
      <alignment horizontal="left"/>
    </xf>
    <xf numFmtId="0" fontId="3" fillId="2" borderId="0" xfId="0" applyFont="1" applyFill="1" applyBorder="1" applyAlignment="1">
      <alignment horizontal="left" vertical="top"/>
    </xf>
    <xf numFmtId="15" fontId="9" fillId="2" borderId="0" xfId="0" applyNumberFormat="1" applyFont="1" applyFill="1" applyBorder="1" applyAlignment="1">
      <alignment horizontal="left"/>
    </xf>
    <xf numFmtId="0" fontId="10" fillId="2" borderId="0" xfId="0" applyFont="1" applyFill="1"/>
    <xf numFmtId="43" fontId="4" fillId="2" borderId="0" xfId="1" applyFont="1" applyFill="1"/>
    <xf numFmtId="44" fontId="4" fillId="2" borderId="0" xfId="0" applyNumberFormat="1" applyFont="1" applyFill="1"/>
    <xf numFmtId="44" fontId="5" fillId="2" borderId="1" xfId="2" applyNumberFormat="1" applyFont="1" applyFill="1" applyBorder="1" applyAlignment="1"/>
    <xf numFmtId="44" fontId="4" fillId="2" borderId="1" xfId="2" applyFont="1" applyFill="1" applyBorder="1"/>
    <xf numFmtId="0" fontId="4" fillId="2" borderId="0" xfId="0" applyFont="1" applyFill="1" applyAlignment="1">
      <alignment horizontal="right"/>
    </xf>
    <xf numFmtId="0" fontId="3" fillId="2" borderId="0" xfId="0" applyFont="1" applyFill="1" applyBorder="1" applyAlignment="1">
      <alignment horizontal="right" vertical="top"/>
    </xf>
    <xf numFmtId="44" fontId="4" fillId="2" borderId="3" xfId="2" applyFont="1" applyFill="1" applyBorder="1"/>
    <xf numFmtId="0" fontId="4" fillId="2" borderId="0" xfId="0" quotePrefix="1" applyFont="1" applyFill="1" applyAlignment="1">
      <alignment horizontal="right"/>
    </xf>
    <xf numFmtId="0" fontId="4" fillId="2" borderId="0" xfId="0" applyFont="1" applyFill="1" applyBorder="1" applyAlignment="1">
      <alignment horizontal="left" vertical="top" wrapText="1"/>
    </xf>
    <xf numFmtId="0" fontId="4" fillId="2" borderId="0" xfId="0" applyFont="1" applyFill="1" applyBorder="1" applyAlignment="1">
      <alignment horizontal="center"/>
    </xf>
    <xf numFmtId="14" fontId="4" fillId="3" borderId="0" xfId="3" applyNumberFormat="1" applyFont="1" applyFill="1"/>
    <xf numFmtId="14" fontId="4" fillId="3" borderId="1" xfId="0" applyNumberFormat="1" applyFont="1" applyFill="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7" fillId="2" borderId="0" xfId="0" applyFont="1" applyFill="1"/>
    <xf numFmtId="43" fontId="4" fillId="3" borderId="0" xfId="1" applyFont="1" applyFill="1"/>
    <xf numFmtId="0" fontId="4" fillId="2" borderId="0" xfId="0" quotePrefix="1" applyFont="1" applyFill="1" applyAlignment="1"/>
    <xf numFmtId="0" fontId="4" fillId="2" borderId="0" xfId="0" applyFont="1" applyFill="1" applyAlignment="1"/>
    <xf numFmtId="41" fontId="4" fillId="0" borderId="0" xfId="0" applyNumberFormat="1" applyFont="1" applyFill="1"/>
    <xf numFmtId="0" fontId="4" fillId="4" borderId="2" xfId="0" applyFont="1" applyFill="1" applyBorder="1" applyAlignment="1">
      <alignment horizontal="center"/>
    </xf>
    <xf numFmtId="0" fontId="4" fillId="2" borderId="0" xfId="2" applyNumberFormat="1" applyFont="1" applyFill="1" applyBorder="1" applyAlignment="1">
      <alignment horizontal="left"/>
    </xf>
    <xf numFmtId="44" fontId="5" fillId="2" borderId="0" xfId="2" applyNumberFormat="1" applyFont="1" applyFill="1" applyBorder="1" applyAlignment="1"/>
    <xf numFmtId="166" fontId="4" fillId="3" borderId="0" xfId="3" applyNumberFormat="1" applyFont="1" applyFill="1"/>
    <xf numFmtId="14" fontId="4" fillId="3" borderId="3" xfId="2" applyNumberFormat="1" applyFont="1" applyFill="1" applyBorder="1"/>
    <xf numFmtId="44" fontId="5" fillId="3" borderId="0" xfId="2" applyNumberFormat="1" applyFont="1" applyFill="1" applyBorder="1" applyAlignment="1"/>
    <xf numFmtId="44" fontId="5" fillId="3" borderId="1" xfId="2" applyNumberFormat="1" applyFont="1" applyFill="1" applyBorder="1" applyAlignment="1"/>
    <xf numFmtId="44" fontId="4" fillId="3" borderId="0" xfId="2" applyNumberFormat="1" applyFont="1" applyFill="1"/>
    <xf numFmtId="14" fontId="4" fillId="3" borderId="3" xfId="3" applyNumberFormat="1" applyFont="1" applyFill="1" applyBorder="1"/>
    <xf numFmtId="0" fontId="4" fillId="4" borderId="0" xfId="0" applyFont="1" applyFill="1" applyAlignment="1">
      <alignment horizontal="center"/>
    </xf>
    <xf numFmtId="167" fontId="4" fillId="3" borderId="1" xfId="0" applyNumberFormat="1" applyFont="1" applyFill="1" applyBorder="1"/>
    <xf numFmtId="10" fontId="4" fillId="3" borderId="0" xfId="3" applyNumberFormat="1" applyFont="1" applyFill="1"/>
    <xf numFmtId="14" fontId="4" fillId="3" borderId="0" xfId="0" applyNumberFormat="1" applyFont="1" applyFill="1"/>
    <xf numFmtId="168" fontId="4" fillId="2" borderId="0" xfId="0" applyNumberFormat="1" applyFont="1" applyFill="1"/>
    <xf numFmtId="44" fontId="5" fillId="2" borderId="3" xfId="2" applyFont="1" applyFill="1" applyBorder="1"/>
    <xf numFmtId="0" fontId="11" fillId="2" borderId="0" xfId="0" applyFont="1" applyFill="1"/>
    <xf numFmtId="0" fontId="4" fillId="2" borderId="0" xfId="0" applyFont="1" applyFill="1" applyAlignment="1">
      <alignment vertical="top"/>
    </xf>
    <xf numFmtId="0" fontId="7" fillId="2" borderId="0" xfId="0" applyFont="1" applyFill="1" applyBorder="1" applyAlignment="1">
      <alignment horizontal="left"/>
    </xf>
    <xf numFmtId="0" fontId="7" fillId="2"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xf numFmtId="169" fontId="4" fillId="3" borderId="1" xfId="0" applyNumberFormat="1" applyFont="1" applyFill="1" applyBorder="1"/>
    <xf numFmtId="0" fontId="12" fillId="2" borderId="0" xfId="0" applyFont="1" applyFill="1"/>
    <xf numFmtId="0" fontId="12" fillId="2" borderId="0" xfId="0" applyFont="1" applyFill="1" applyAlignment="1">
      <alignment horizontal="left"/>
    </xf>
    <xf numFmtId="0" fontId="4" fillId="2" borderId="6"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4" fontId="6" fillId="3" borderId="3" xfId="0" applyNumberFormat="1" applyFont="1" applyFill="1" applyBorder="1" applyAlignment="1">
      <alignment horizontal="center"/>
    </xf>
    <xf numFmtId="0" fontId="6" fillId="3" borderId="3" xfId="0" applyFont="1" applyFill="1" applyBorder="1" applyAlignment="1">
      <alignment horizontal="center"/>
    </xf>
    <xf numFmtId="0" fontId="4" fillId="2" borderId="0" xfId="0" applyFont="1" applyFill="1" applyAlignment="1">
      <alignment horizontal="left" vertical="top" wrapText="1"/>
    </xf>
    <xf numFmtId="0" fontId="6" fillId="3" borderId="1" xfId="0" applyFont="1" applyFill="1" applyBorder="1" applyAlignment="1">
      <alignment horizontal="center"/>
    </xf>
    <xf numFmtId="14" fontId="6" fillId="3" borderId="3" xfId="0" quotePrefix="1" applyNumberFormat="1" applyFont="1" applyFill="1" applyBorder="1" applyAlignment="1">
      <alignment horizontal="center"/>
    </xf>
    <xf numFmtId="0" fontId="4" fillId="2" borderId="0" xfId="0" applyNumberFormat="1" applyFont="1" applyFill="1" applyAlignment="1">
      <alignment horizontal="left" vertical="top" wrapText="1"/>
    </xf>
  </cellXfs>
  <cellStyles count="4">
    <cellStyle name="Comma" xfId="1" builtinId="3"/>
    <cellStyle name="Currency" xfId="2" builtinId="4"/>
    <cellStyle name="Normal" xfId="0" builtinId="0"/>
    <cellStyle name="Percent" xfId="3" builtinId="5"/>
  </cellStyles>
  <dxfs count="3">
    <dxf>
      <font>
        <color rgb="FF9C0006"/>
      </font>
      <fill>
        <patternFill>
          <bgColor rgb="FFFFC7CE"/>
        </patternFill>
      </fill>
    </dxf>
    <dxf>
      <font>
        <color rgb="FF9C0006"/>
      </font>
      <fill>
        <patternFill>
          <bgColor rgb="FFFFC7CE"/>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3"/>
  <sheetViews>
    <sheetView tabSelected="1" view="pageBreakPreview" zoomScale="85" zoomScaleNormal="100" zoomScaleSheetLayoutView="85" zoomScalePageLayoutView="70" workbookViewId="0">
      <selection activeCell="B12" sqref="B12:V12"/>
    </sheetView>
  </sheetViews>
  <sheetFormatPr defaultColWidth="9.140625" defaultRowHeight="15.75" outlineLevelRow="1" outlineLevelCol="1" x14ac:dyDescent="0.25"/>
  <cols>
    <col min="1" max="1" width="7.42578125" style="41" customWidth="1"/>
    <col min="2" max="2" width="39.140625" style="12" customWidth="1"/>
    <col min="3" max="3" width="4.85546875" style="4" customWidth="1"/>
    <col min="4" max="4" width="14.28515625" style="4" customWidth="1"/>
    <col min="5" max="5" width="3.7109375" style="31" customWidth="1"/>
    <col min="6" max="6" width="14.140625" style="4" customWidth="1"/>
    <col min="7" max="7" width="2.7109375" style="4" customWidth="1"/>
    <col min="8" max="8" width="16.42578125" style="13" customWidth="1"/>
    <col min="9" max="9" width="3.7109375" style="4" customWidth="1"/>
    <col min="10" max="10" width="18.42578125" style="4" customWidth="1"/>
    <col min="11" max="11" width="2.7109375" style="4" customWidth="1"/>
    <col min="12" max="12" width="16.42578125" style="4" customWidth="1"/>
    <col min="13" max="13" width="2.7109375" style="4" customWidth="1"/>
    <col min="14" max="14" width="16.42578125" style="4" customWidth="1"/>
    <col min="15" max="15" width="3.7109375" style="4" customWidth="1"/>
    <col min="16" max="16" width="16.42578125" style="4" customWidth="1"/>
    <col min="17" max="17" width="3.28515625" style="4" customWidth="1"/>
    <col min="18" max="18" width="16.42578125" style="4" customWidth="1"/>
    <col min="19" max="19" width="2.7109375" style="4" customWidth="1"/>
    <col min="20" max="20" width="16.42578125" style="4" customWidth="1"/>
    <col min="21" max="21" width="12.7109375" style="4" customWidth="1"/>
    <col min="22" max="22" width="10.7109375" style="4" customWidth="1"/>
    <col min="23" max="23" width="16" style="4" customWidth="1"/>
    <col min="24" max="24" width="16.42578125" style="4" customWidth="1"/>
    <col min="25" max="25" width="12.7109375" style="4" customWidth="1"/>
    <col min="26" max="26" width="20.140625" style="4" customWidth="1"/>
    <col min="27" max="37" width="9.140625" style="4" hidden="1" customWidth="1" outlineLevel="1"/>
    <col min="38" max="38" width="9.140625" style="4" collapsed="1"/>
    <col min="39" max="16384" width="9.140625" style="4"/>
  </cols>
  <sheetData>
    <row r="1" spans="1:24" s="8" customFormat="1" ht="17.25" customHeight="1" x14ac:dyDescent="0.2">
      <c r="A1" s="5" t="s">
        <v>108</v>
      </c>
      <c r="B1" s="24"/>
      <c r="C1" s="6"/>
      <c r="D1" s="6"/>
      <c r="E1" s="32"/>
      <c r="F1" s="6"/>
      <c r="G1" s="6"/>
      <c r="H1" s="7"/>
      <c r="I1" s="6"/>
      <c r="J1" s="6"/>
      <c r="K1" s="6"/>
      <c r="L1" s="6"/>
      <c r="M1" s="6"/>
      <c r="N1" s="6"/>
      <c r="O1" s="6"/>
      <c r="P1" s="6"/>
      <c r="Q1" s="6"/>
      <c r="R1" s="6"/>
      <c r="S1" s="6"/>
      <c r="T1" s="6"/>
      <c r="U1" s="6"/>
      <c r="V1" s="6"/>
      <c r="W1" s="6"/>
      <c r="X1" s="6"/>
    </row>
    <row r="2" spans="1:24" x14ac:dyDescent="0.2">
      <c r="A2" s="5" t="s">
        <v>7</v>
      </c>
      <c r="B2" s="11"/>
      <c r="C2" s="1"/>
      <c r="D2" s="1"/>
      <c r="E2" s="2"/>
      <c r="F2" s="1"/>
      <c r="G2" s="1"/>
      <c r="H2" s="9"/>
      <c r="I2" s="1"/>
      <c r="J2" s="1"/>
      <c r="K2" s="1"/>
      <c r="L2" s="1"/>
      <c r="M2" s="1"/>
      <c r="N2" s="1"/>
      <c r="O2" s="1"/>
      <c r="P2" s="1"/>
      <c r="Q2" s="1"/>
      <c r="R2" s="1"/>
      <c r="S2" s="1"/>
      <c r="T2" s="1"/>
      <c r="U2" s="1"/>
      <c r="V2" s="1"/>
      <c r="W2" s="1"/>
      <c r="X2" s="1"/>
    </row>
    <row r="3" spans="1:24" x14ac:dyDescent="0.2">
      <c r="A3" s="5"/>
      <c r="B3" s="25"/>
      <c r="C3" s="1"/>
      <c r="D3" s="1"/>
      <c r="E3" s="2"/>
      <c r="F3" s="1"/>
      <c r="G3" s="1"/>
      <c r="H3" s="9"/>
      <c r="I3" s="1"/>
      <c r="J3" s="1"/>
      <c r="K3" s="1"/>
      <c r="L3" s="1"/>
      <c r="M3" s="1"/>
      <c r="N3" s="1"/>
      <c r="O3" s="1"/>
      <c r="P3" s="1"/>
      <c r="Q3" s="1"/>
      <c r="R3" s="1"/>
      <c r="S3" s="1"/>
      <c r="T3" s="1"/>
      <c r="U3" s="1"/>
      <c r="V3" s="1"/>
      <c r="W3" s="1"/>
      <c r="X3" s="1"/>
    </row>
    <row r="4" spans="1:24" x14ac:dyDescent="0.2">
      <c r="A4" s="5"/>
      <c r="B4" s="2" t="s">
        <v>8</v>
      </c>
      <c r="C4" s="83" t="s">
        <v>6</v>
      </c>
      <c r="D4" s="83"/>
      <c r="E4" s="83"/>
      <c r="F4" s="83"/>
      <c r="G4" s="83"/>
      <c r="H4" s="83"/>
      <c r="I4" s="10"/>
      <c r="J4" s="1"/>
      <c r="K4" s="1"/>
      <c r="L4" s="1"/>
      <c r="M4" s="1"/>
      <c r="N4" s="1"/>
      <c r="O4" s="1"/>
      <c r="P4" s="1"/>
      <c r="Q4" s="1"/>
      <c r="R4" s="1"/>
      <c r="S4" s="1"/>
      <c r="T4" s="1"/>
      <c r="U4" s="22"/>
      <c r="V4" s="1"/>
      <c r="W4" s="1"/>
      <c r="X4" s="1"/>
    </row>
    <row r="5" spans="1:24" x14ac:dyDescent="0.2">
      <c r="A5" s="5"/>
      <c r="B5" s="2" t="s">
        <v>10</v>
      </c>
      <c r="C5" s="80">
        <v>43373</v>
      </c>
      <c r="D5" s="80"/>
      <c r="E5" s="80"/>
      <c r="F5" s="80"/>
      <c r="G5" s="80"/>
      <c r="H5" s="80"/>
      <c r="I5" s="10"/>
      <c r="J5" s="1"/>
      <c r="K5" s="1"/>
      <c r="L5" s="1"/>
      <c r="M5" s="1"/>
      <c r="N5" s="1"/>
      <c r="O5" s="1"/>
      <c r="P5" s="1"/>
      <c r="Q5" s="1"/>
      <c r="R5" s="1"/>
      <c r="S5" s="1"/>
      <c r="T5" s="1"/>
      <c r="U5" s="22"/>
      <c r="V5" s="1"/>
      <c r="W5" s="1"/>
      <c r="X5" s="1"/>
    </row>
    <row r="6" spans="1:24" x14ac:dyDescent="0.2">
      <c r="A6" s="5"/>
      <c r="B6" s="2" t="s">
        <v>9</v>
      </c>
      <c r="C6" s="81" t="s">
        <v>90</v>
      </c>
      <c r="D6" s="81"/>
      <c r="E6" s="81"/>
      <c r="F6" s="81"/>
      <c r="G6" s="81"/>
      <c r="H6" s="81"/>
      <c r="I6" s="10"/>
      <c r="J6" s="1"/>
      <c r="K6" s="1"/>
      <c r="L6" s="1"/>
      <c r="M6" s="1"/>
      <c r="N6" s="1"/>
      <c r="O6" s="1"/>
      <c r="P6" s="1"/>
      <c r="Q6" s="1"/>
      <c r="R6" s="1"/>
      <c r="S6" s="1"/>
      <c r="T6" s="1"/>
      <c r="U6" s="22"/>
      <c r="V6" s="1"/>
      <c r="W6" s="1"/>
      <c r="X6" s="1"/>
    </row>
    <row r="7" spans="1:24" x14ac:dyDescent="0.2">
      <c r="A7" s="5"/>
      <c r="B7" s="2" t="s">
        <v>4</v>
      </c>
      <c r="C7" s="81" t="s">
        <v>91</v>
      </c>
      <c r="D7" s="81"/>
      <c r="E7" s="81"/>
      <c r="F7" s="81"/>
      <c r="G7" s="81"/>
      <c r="H7" s="81"/>
      <c r="I7" s="10"/>
      <c r="J7" s="1"/>
      <c r="K7" s="1"/>
      <c r="L7" s="1"/>
      <c r="M7" s="1"/>
      <c r="N7" s="1"/>
      <c r="O7" s="1"/>
      <c r="P7" s="1"/>
      <c r="Q7" s="1"/>
      <c r="R7" s="1"/>
      <c r="S7" s="1"/>
      <c r="T7" s="1"/>
      <c r="U7" s="23"/>
      <c r="V7" s="1"/>
      <c r="W7" s="1"/>
      <c r="X7" s="1"/>
    </row>
    <row r="8" spans="1:24" x14ac:dyDescent="0.2">
      <c r="A8" s="5"/>
      <c r="B8" s="2" t="s">
        <v>5</v>
      </c>
      <c r="C8" s="84">
        <v>43432</v>
      </c>
      <c r="D8" s="80"/>
      <c r="E8" s="80"/>
      <c r="F8" s="80"/>
      <c r="G8" s="80"/>
      <c r="H8" s="80"/>
      <c r="I8" s="10"/>
      <c r="J8" s="1"/>
      <c r="K8" s="1"/>
      <c r="L8" s="1"/>
      <c r="M8" s="1"/>
      <c r="N8" s="1"/>
      <c r="O8" s="1"/>
      <c r="P8" s="1"/>
      <c r="Q8" s="1"/>
      <c r="R8" s="1"/>
      <c r="S8" s="1"/>
      <c r="T8" s="1"/>
      <c r="U8" s="23"/>
      <c r="V8" s="1"/>
      <c r="W8" s="1"/>
      <c r="X8" s="1"/>
    </row>
    <row r="9" spans="1:24" x14ac:dyDescent="0.2">
      <c r="A9" s="5"/>
      <c r="B9" s="2"/>
      <c r="C9" s="2"/>
      <c r="D9" s="2"/>
      <c r="E9" s="2"/>
      <c r="F9" s="2"/>
      <c r="G9" s="2"/>
      <c r="H9" s="2"/>
      <c r="I9" s="2"/>
      <c r="J9" s="1"/>
      <c r="K9" s="1"/>
      <c r="L9" s="1"/>
      <c r="M9" s="1"/>
      <c r="N9" s="1"/>
      <c r="O9" s="1"/>
      <c r="P9" s="1"/>
      <c r="Q9" s="1"/>
      <c r="R9" s="1"/>
      <c r="S9" s="1"/>
      <c r="T9" s="1"/>
      <c r="U9" s="23"/>
      <c r="V9" s="1"/>
      <c r="W9" s="1"/>
      <c r="X9" s="1"/>
    </row>
    <row r="10" spans="1:24" x14ac:dyDescent="0.2">
      <c r="A10" s="5" t="s">
        <v>120</v>
      </c>
      <c r="B10" s="2"/>
      <c r="C10" s="2"/>
      <c r="D10" s="2"/>
      <c r="E10" s="2"/>
      <c r="F10" s="2"/>
      <c r="G10" s="2"/>
      <c r="H10" s="2"/>
      <c r="I10" s="2"/>
      <c r="J10" s="1"/>
      <c r="K10" s="1"/>
      <c r="L10" s="1"/>
      <c r="M10" s="1"/>
      <c r="N10" s="1"/>
      <c r="O10" s="1"/>
      <c r="P10" s="1"/>
      <c r="Q10" s="1"/>
      <c r="R10" s="1"/>
      <c r="S10" s="1"/>
      <c r="T10" s="1"/>
      <c r="U10" s="23"/>
      <c r="V10" s="1"/>
      <c r="W10" s="1"/>
      <c r="X10" s="1"/>
    </row>
    <row r="11" spans="1:24" x14ac:dyDescent="0.2">
      <c r="A11" s="5"/>
      <c r="B11" s="78" t="s">
        <v>121</v>
      </c>
      <c r="C11" s="78"/>
      <c r="D11" s="78"/>
      <c r="E11" s="78"/>
      <c r="F11" s="78"/>
      <c r="G11" s="78"/>
      <c r="H11" s="78"/>
      <c r="I11" s="78"/>
      <c r="J11" s="78"/>
      <c r="K11" s="78"/>
      <c r="L11" s="78"/>
      <c r="M11" s="78"/>
      <c r="N11" s="78"/>
      <c r="O11" s="78"/>
      <c r="P11" s="78"/>
      <c r="Q11" s="78"/>
      <c r="R11" s="78"/>
      <c r="S11" s="78"/>
      <c r="T11" s="78"/>
      <c r="U11" s="78"/>
      <c r="V11" s="78"/>
      <c r="W11" s="1"/>
      <c r="X11" s="1"/>
    </row>
    <row r="12" spans="1:24" ht="27.75" customHeight="1" x14ac:dyDescent="0.2">
      <c r="A12" s="5"/>
      <c r="B12" s="78" t="s">
        <v>122</v>
      </c>
      <c r="C12" s="78"/>
      <c r="D12" s="78"/>
      <c r="E12" s="78"/>
      <c r="F12" s="78"/>
      <c r="G12" s="78"/>
      <c r="H12" s="78"/>
      <c r="I12" s="78"/>
      <c r="J12" s="78"/>
      <c r="K12" s="78"/>
      <c r="L12" s="78"/>
      <c r="M12" s="78"/>
      <c r="N12" s="78"/>
      <c r="O12" s="78"/>
      <c r="P12" s="78"/>
      <c r="Q12" s="78"/>
      <c r="R12" s="78"/>
      <c r="S12" s="78"/>
      <c r="T12" s="78"/>
      <c r="U12" s="78"/>
      <c r="V12" s="78"/>
      <c r="W12" s="1"/>
      <c r="X12" s="1"/>
    </row>
    <row r="13" spans="1:24" ht="15" customHeight="1" x14ac:dyDescent="0.2">
      <c r="A13" s="5"/>
      <c r="B13" s="78" t="s">
        <v>123</v>
      </c>
      <c r="C13" s="78"/>
      <c r="D13" s="78"/>
      <c r="E13" s="78"/>
      <c r="F13" s="78"/>
      <c r="G13" s="78"/>
      <c r="H13" s="78"/>
      <c r="I13" s="78"/>
      <c r="J13" s="78"/>
      <c r="K13" s="78"/>
      <c r="L13" s="78"/>
      <c r="M13" s="78"/>
      <c r="N13" s="78"/>
      <c r="O13" s="78"/>
      <c r="P13" s="78"/>
      <c r="Q13" s="78"/>
      <c r="R13" s="78"/>
      <c r="S13" s="78"/>
      <c r="T13" s="78"/>
      <c r="U13" s="78"/>
      <c r="V13" s="78"/>
      <c r="W13" s="1"/>
      <c r="X13" s="1"/>
    </row>
    <row r="14" spans="1:24" ht="27.75" customHeight="1" x14ac:dyDescent="0.2">
      <c r="A14" s="5"/>
      <c r="B14" s="78" t="s">
        <v>124</v>
      </c>
      <c r="C14" s="78"/>
      <c r="D14" s="78"/>
      <c r="E14" s="78"/>
      <c r="F14" s="78"/>
      <c r="G14" s="78"/>
      <c r="H14" s="78"/>
      <c r="I14" s="78"/>
      <c r="J14" s="78"/>
      <c r="K14" s="78"/>
      <c r="L14" s="78"/>
      <c r="M14" s="78"/>
      <c r="N14" s="78"/>
      <c r="O14" s="78"/>
      <c r="P14" s="78"/>
      <c r="Q14" s="78"/>
      <c r="R14" s="78"/>
      <c r="S14" s="78"/>
      <c r="T14" s="78"/>
      <c r="U14" s="78"/>
      <c r="V14" s="78"/>
      <c r="W14" s="1"/>
      <c r="X14" s="1"/>
    </row>
    <row r="15" spans="1:24" x14ac:dyDescent="0.25">
      <c r="A15" s="5"/>
      <c r="B15" s="63"/>
      <c r="C15" s="2"/>
      <c r="D15" s="2"/>
      <c r="E15" s="2"/>
      <c r="F15" s="2"/>
      <c r="G15" s="2"/>
      <c r="H15" s="2"/>
      <c r="I15" s="2"/>
      <c r="J15" s="2"/>
      <c r="K15" s="2"/>
      <c r="L15" s="2"/>
      <c r="M15" s="2"/>
      <c r="N15" s="2"/>
      <c r="O15" s="2"/>
      <c r="P15" s="2"/>
      <c r="Q15" s="2"/>
      <c r="R15" s="2"/>
      <c r="S15" s="2"/>
      <c r="T15" s="2"/>
      <c r="U15" s="2"/>
      <c r="V15" s="1"/>
      <c r="W15" s="1"/>
      <c r="X15" s="1"/>
    </row>
    <row r="16" spans="1:24" x14ac:dyDescent="0.25">
      <c r="A16" s="5" t="s">
        <v>112</v>
      </c>
      <c r="B16" s="63" t="s">
        <v>215</v>
      </c>
      <c r="C16" s="1"/>
      <c r="D16" s="2"/>
      <c r="E16" s="2"/>
      <c r="F16" s="2"/>
      <c r="G16" s="2"/>
      <c r="H16" s="2"/>
      <c r="I16" s="2"/>
      <c r="J16" s="2"/>
      <c r="K16" s="2"/>
      <c r="L16" s="2"/>
      <c r="M16" s="2"/>
      <c r="N16" s="2"/>
      <c r="O16" s="2"/>
      <c r="P16" s="2"/>
      <c r="Q16" s="2"/>
      <c r="R16" s="2"/>
      <c r="S16" s="2"/>
      <c r="T16" s="2"/>
      <c r="U16" s="2"/>
      <c r="V16" s="1"/>
      <c r="W16" s="1"/>
      <c r="X16" s="1"/>
    </row>
    <row r="17" spans="1:27" x14ac:dyDescent="0.25">
      <c r="A17" s="5"/>
      <c r="B17" s="63"/>
      <c r="C17" s="11" t="s">
        <v>143</v>
      </c>
      <c r="D17" s="2"/>
      <c r="E17" s="2"/>
      <c r="F17" s="2"/>
      <c r="G17" s="2"/>
      <c r="H17" s="2"/>
      <c r="I17" s="2"/>
      <c r="J17" s="2"/>
      <c r="K17" s="2"/>
      <c r="L17" s="2"/>
      <c r="M17" s="2"/>
      <c r="N17" s="2"/>
      <c r="O17" s="2"/>
      <c r="P17" s="2"/>
      <c r="Q17" s="2"/>
      <c r="R17" s="2"/>
      <c r="S17" s="2"/>
      <c r="T17" s="2"/>
      <c r="U17" s="2"/>
      <c r="V17" s="1"/>
      <c r="W17" s="1"/>
      <c r="X17" s="1"/>
    </row>
    <row r="18" spans="1:27" x14ac:dyDescent="0.25">
      <c r="A18" s="5"/>
      <c r="B18" s="63"/>
      <c r="C18" s="2"/>
      <c r="D18" s="2"/>
      <c r="E18" s="2" t="s">
        <v>11</v>
      </c>
      <c r="F18" s="1" t="s">
        <v>20</v>
      </c>
      <c r="G18" s="2"/>
      <c r="H18" s="2"/>
      <c r="I18" s="2"/>
      <c r="J18" s="2"/>
      <c r="K18" s="2"/>
      <c r="L18" s="2"/>
      <c r="M18" s="2"/>
      <c r="N18" s="2"/>
      <c r="O18" s="2"/>
      <c r="P18" s="2"/>
      <c r="Q18" s="2"/>
      <c r="R18" s="2"/>
      <c r="S18" s="2"/>
      <c r="T18" s="2"/>
      <c r="U18" s="2"/>
      <c r="V18" s="1"/>
      <c r="W18" s="1"/>
      <c r="X18" s="1"/>
    </row>
    <row r="19" spans="1:27" x14ac:dyDescent="0.25">
      <c r="A19" s="5"/>
      <c r="B19" s="63"/>
      <c r="C19" s="2"/>
      <c r="D19" s="2"/>
      <c r="E19" s="2" t="s">
        <v>15</v>
      </c>
      <c r="F19" s="1" t="s">
        <v>21</v>
      </c>
      <c r="G19" s="2"/>
      <c r="H19" s="2"/>
      <c r="I19" s="2"/>
      <c r="J19" s="2"/>
      <c r="K19" s="2"/>
      <c r="L19" s="2"/>
      <c r="M19" s="2"/>
      <c r="N19" s="2"/>
      <c r="O19" s="2"/>
      <c r="P19" s="2"/>
      <c r="Q19" s="2"/>
      <c r="R19" s="2"/>
      <c r="S19" s="2"/>
      <c r="T19" s="2"/>
      <c r="U19" s="2"/>
      <c r="V19" s="1"/>
      <c r="W19" s="1"/>
      <c r="X19" s="1"/>
    </row>
    <row r="20" spans="1:27" x14ac:dyDescent="0.25">
      <c r="A20" s="5"/>
      <c r="B20" s="63"/>
      <c r="C20" s="2"/>
      <c r="D20" s="2"/>
      <c r="E20" s="2" t="s">
        <v>23</v>
      </c>
      <c r="F20" s="1" t="s">
        <v>22</v>
      </c>
      <c r="G20" s="2"/>
      <c r="H20" s="2"/>
      <c r="I20" s="2"/>
      <c r="J20" s="2"/>
      <c r="K20" s="2"/>
      <c r="L20" s="2"/>
      <c r="M20" s="2"/>
      <c r="N20" s="2"/>
      <c r="O20" s="2"/>
      <c r="P20" s="2"/>
      <c r="Q20" s="2"/>
      <c r="R20" s="2"/>
      <c r="S20" s="2"/>
      <c r="T20" s="2"/>
      <c r="U20" s="2"/>
      <c r="V20" s="1"/>
      <c r="W20" s="1"/>
      <c r="X20" s="1"/>
    </row>
    <row r="21" spans="1:27" x14ac:dyDescent="0.25">
      <c r="A21" s="5"/>
      <c r="B21" s="63"/>
      <c r="C21" s="2"/>
      <c r="D21" s="2"/>
      <c r="E21" s="2"/>
      <c r="F21" s="1"/>
      <c r="G21" s="2"/>
      <c r="H21" s="2"/>
      <c r="I21" s="2"/>
      <c r="J21" s="2"/>
      <c r="K21" s="2"/>
      <c r="L21" s="2"/>
      <c r="M21" s="2"/>
      <c r="N21" s="2"/>
      <c r="O21" s="2"/>
      <c r="P21" s="2"/>
      <c r="Q21" s="2"/>
      <c r="R21" s="2"/>
      <c r="S21" s="2"/>
      <c r="T21" s="2"/>
      <c r="U21" s="2"/>
      <c r="V21" s="1"/>
      <c r="W21" s="1"/>
      <c r="X21" s="1"/>
    </row>
    <row r="22" spans="1:27" x14ac:dyDescent="0.25">
      <c r="A22" s="5"/>
      <c r="B22" s="63"/>
      <c r="D22" s="4" t="s">
        <v>41</v>
      </c>
      <c r="F22" s="46" t="s">
        <v>42</v>
      </c>
      <c r="H22" s="45" t="str">
        <f>IF($F$22="Yes","Continue to Step 2",IF($F$22="No","Stop here, you do not have to recognize an asset retirement obligation.",""))</f>
        <v>Continue to Step 2</v>
      </c>
      <c r="I22" s="2"/>
      <c r="J22" s="2"/>
      <c r="K22" s="2"/>
      <c r="L22" s="2"/>
      <c r="M22" s="2"/>
      <c r="N22" s="2"/>
      <c r="O22" s="2"/>
      <c r="P22" s="2"/>
      <c r="Q22" s="2"/>
      <c r="R22" s="2"/>
      <c r="S22" s="2"/>
      <c r="T22" s="2"/>
      <c r="U22" s="2"/>
      <c r="V22" s="1"/>
      <c r="W22" s="1"/>
      <c r="X22" s="1"/>
    </row>
    <row r="23" spans="1:27" x14ac:dyDescent="0.25">
      <c r="A23" s="5"/>
      <c r="B23" s="63"/>
      <c r="C23" s="2"/>
      <c r="D23" s="2"/>
      <c r="E23" s="2"/>
      <c r="F23" s="2"/>
      <c r="G23" s="2"/>
      <c r="H23" s="2"/>
      <c r="I23" s="2"/>
      <c r="J23" s="2"/>
      <c r="K23" s="2"/>
      <c r="L23" s="2"/>
      <c r="M23" s="2"/>
      <c r="N23" s="2"/>
      <c r="O23" s="2"/>
      <c r="P23" s="2"/>
      <c r="Q23" s="2"/>
      <c r="R23" s="2"/>
      <c r="S23" s="2"/>
      <c r="T23" s="2"/>
      <c r="U23" s="2"/>
      <c r="V23" s="1"/>
      <c r="W23" s="1"/>
      <c r="X23" s="1"/>
    </row>
    <row r="24" spans="1:27" x14ac:dyDescent="0.25">
      <c r="A24" s="5" t="s">
        <v>113</v>
      </c>
      <c r="B24" s="63" t="s">
        <v>16</v>
      </c>
      <c r="C24" s="1"/>
      <c r="D24" s="2"/>
      <c r="E24" s="2"/>
      <c r="F24" s="2"/>
      <c r="G24" s="2"/>
      <c r="H24" s="2"/>
      <c r="I24" s="2"/>
      <c r="J24" s="2"/>
      <c r="K24" s="2"/>
      <c r="L24" s="2"/>
      <c r="M24" s="2"/>
      <c r="N24" s="2"/>
      <c r="O24" s="2"/>
      <c r="P24" s="2"/>
      <c r="Q24" s="2"/>
      <c r="R24" s="2"/>
      <c r="S24" s="2"/>
      <c r="T24" s="2"/>
      <c r="U24" s="2"/>
      <c r="V24" s="1"/>
      <c r="W24" s="1"/>
      <c r="X24" s="1"/>
    </row>
    <row r="25" spans="1:27" x14ac:dyDescent="0.25">
      <c r="A25" s="5"/>
      <c r="B25" s="63"/>
      <c r="C25" s="1" t="s">
        <v>184</v>
      </c>
      <c r="D25" s="2"/>
      <c r="E25" s="2"/>
      <c r="F25" s="2"/>
      <c r="G25" s="2"/>
      <c r="H25" s="2"/>
      <c r="I25" s="2"/>
      <c r="J25" s="2"/>
      <c r="K25" s="2"/>
      <c r="L25" s="2"/>
      <c r="M25" s="2"/>
      <c r="N25" s="2"/>
      <c r="O25" s="2"/>
      <c r="P25" s="2"/>
      <c r="Q25" s="2"/>
      <c r="R25" s="2"/>
      <c r="S25" s="2"/>
      <c r="T25" s="2"/>
      <c r="U25" s="2"/>
      <c r="V25" s="1"/>
      <c r="W25" s="1"/>
      <c r="X25" s="1"/>
      <c r="AA25" s="4" t="s">
        <v>28</v>
      </c>
    </row>
    <row r="26" spans="1:27" x14ac:dyDescent="0.25">
      <c r="A26" s="5"/>
      <c r="B26" s="63"/>
      <c r="C26" s="1"/>
      <c r="D26" s="2"/>
      <c r="E26" s="2"/>
      <c r="F26" s="2"/>
      <c r="G26" s="2"/>
      <c r="H26" s="2"/>
      <c r="I26" s="2"/>
      <c r="J26" s="2"/>
      <c r="K26" s="2"/>
      <c r="L26" s="2"/>
      <c r="M26" s="2"/>
      <c r="N26" s="2"/>
      <c r="O26" s="2"/>
      <c r="P26" s="2"/>
      <c r="Q26" s="2"/>
      <c r="R26" s="2"/>
      <c r="S26" s="2"/>
      <c r="T26" s="2"/>
      <c r="U26" s="2"/>
      <c r="V26" s="1"/>
      <c r="W26" s="1"/>
      <c r="X26" s="1"/>
      <c r="AA26" s="4" t="s">
        <v>29</v>
      </c>
    </row>
    <row r="27" spans="1:27" x14ac:dyDescent="0.25">
      <c r="A27" s="5"/>
      <c r="B27" s="63"/>
      <c r="C27" s="1"/>
      <c r="D27" s="2" t="s">
        <v>11</v>
      </c>
      <c r="E27" s="11" t="s">
        <v>144</v>
      </c>
      <c r="F27" s="1"/>
      <c r="G27" s="2"/>
      <c r="H27" s="2"/>
      <c r="I27" s="2"/>
      <c r="J27" s="2"/>
      <c r="K27" s="2"/>
      <c r="L27" s="2"/>
      <c r="M27" s="2"/>
      <c r="N27" s="2"/>
      <c r="O27" s="2"/>
      <c r="P27" s="2"/>
      <c r="Q27" s="2"/>
      <c r="R27" s="2"/>
      <c r="S27" s="2"/>
      <c r="T27" s="2"/>
      <c r="U27" s="2"/>
      <c r="V27" s="1"/>
      <c r="W27" s="1"/>
      <c r="X27" s="1"/>
      <c r="AA27" s="4" t="s">
        <v>30</v>
      </c>
    </row>
    <row r="28" spans="1:27" x14ac:dyDescent="0.25">
      <c r="A28" s="5"/>
      <c r="B28" s="63"/>
      <c r="C28" s="1"/>
      <c r="D28" s="1" t="s">
        <v>119</v>
      </c>
      <c r="E28" s="2"/>
      <c r="F28" s="1"/>
      <c r="G28" s="1"/>
      <c r="H28" s="9"/>
      <c r="I28" s="1"/>
      <c r="J28" s="1"/>
      <c r="K28" s="1"/>
      <c r="L28" s="1"/>
      <c r="M28" s="1"/>
      <c r="N28" s="1"/>
      <c r="O28" s="2"/>
      <c r="P28" s="2"/>
      <c r="Q28" s="2"/>
      <c r="R28" s="2"/>
      <c r="S28" s="2"/>
      <c r="T28" s="2"/>
      <c r="U28" s="2"/>
      <c r="V28" s="1"/>
      <c r="W28" s="1"/>
      <c r="X28" s="1"/>
      <c r="AA28" s="12" t="s">
        <v>31</v>
      </c>
    </row>
    <row r="29" spans="1:27" x14ac:dyDescent="0.25">
      <c r="A29" s="5"/>
      <c r="B29" s="63"/>
      <c r="C29" s="11" t="s">
        <v>19</v>
      </c>
      <c r="D29" s="38">
        <v>43374</v>
      </c>
      <c r="E29" s="2" t="s">
        <v>12</v>
      </c>
      <c r="F29" s="1" t="s">
        <v>147</v>
      </c>
      <c r="G29" s="2"/>
      <c r="H29" s="2"/>
      <c r="I29" s="2"/>
      <c r="J29" s="2"/>
      <c r="K29" s="2"/>
      <c r="L29" s="2"/>
      <c r="M29" s="2"/>
      <c r="N29" s="2"/>
      <c r="O29" s="2"/>
      <c r="P29" s="2"/>
      <c r="Q29" s="2"/>
      <c r="R29" s="2"/>
      <c r="S29" s="2"/>
      <c r="T29" s="2"/>
      <c r="U29" s="2"/>
      <c r="V29" s="1"/>
      <c r="W29" s="1"/>
      <c r="X29" s="1"/>
      <c r="AA29" s="12" t="s">
        <v>32</v>
      </c>
    </row>
    <row r="30" spans="1:27" x14ac:dyDescent="0.25">
      <c r="A30" s="5"/>
      <c r="B30" s="63"/>
      <c r="C30" s="11" t="s">
        <v>19</v>
      </c>
      <c r="D30" s="40"/>
      <c r="E30" s="2" t="s">
        <v>13</v>
      </c>
      <c r="F30" s="1" t="s">
        <v>17</v>
      </c>
      <c r="G30" s="2"/>
      <c r="H30" s="2"/>
      <c r="I30" s="2"/>
      <c r="J30" s="2"/>
      <c r="K30" s="2"/>
      <c r="L30" s="2"/>
      <c r="M30" s="2"/>
      <c r="N30" s="2"/>
      <c r="O30" s="2"/>
      <c r="P30" s="2"/>
      <c r="Q30" s="2"/>
      <c r="R30" s="2"/>
      <c r="S30" s="2"/>
      <c r="T30" s="2"/>
      <c r="U30" s="2"/>
      <c r="V30" s="1"/>
      <c r="W30" s="1"/>
      <c r="X30" s="1"/>
    </row>
    <row r="31" spans="1:27" x14ac:dyDescent="0.25">
      <c r="A31" s="5"/>
      <c r="B31" s="63"/>
      <c r="C31" s="11" t="s">
        <v>19</v>
      </c>
      <c r="D31" s="39"/>
      <c r="E31" s="2" t="s">
        <v>14</v>
      </c>
      <c r="F31" s="1" t="s">
        <v>27</v>
      </c>
      <c r="G31" s="2"/>
      <c r="H31" s="2"/>
      <c r="I31" s="2"/>
      <c r="J31" s="2"/>
      <c r="K31" s="2"/>
      <c r="L31" s="2"/>
      <c r="M31" s="2"/>
      <c r="N31" s="2"/>
      <c r="O31" s="2"/>
      <c r="P31" s="2"/>
      <c r="Q31" s="2"/>
      <c r="R31" s="2"/>
      <c r="S31" s="2"/>
      <c r="T31" s="2"/>
      <c r="U31" s="2"/>
      <c r="V31" s="1"/>
      <c r="W31" s="1"/>
      <c r="X31" s="1"/>
    </row>
    <row r="32" spans="1:27" x14ac:dyDescent="0.25">
      <c r="A32" s="5"/>
      <c r="B32" s="63"/>
      <c r="C32" s="11"/>
      <c r="D32" s="36"/>
      <c r="E32" s="2"/>
      <c r="F32" s="1"/>
      <c r="G32" s="2"/>
      <c r="H32" s="2"/>
      <c r="I32" s="2"/>
      <c r="J32" s="2"/>
      <c r="K32" s="2"/>
      <c r="L32" s="2"/>
      <c r="M32" s="2"/>
      <c r="N32" s="2"/>
      <c r="O32" s="2"/>
      <c r="P32" s="2"/>
      <c r="Q32" s="2"/>
      <c r="R32" s="2"/>
      <c r="S32" s="2"/>
      <c r="T32" s="2"/>
      <c r="U32" s="2"/>
      <c r="V32" s="1"/>
      <c r="W32" s="1"/>
      <c r="X32" s="1"/>
    </row>
    <row r="33" spans="1:24" x14ac:dyDescent="0.25">
      <c r="A33" s="5"/>
      <c r="B33" s="63"/>
      <c r="C33" s="1"/>
      <c r="D33" s="2" t="s">
        <v>15</v>
      </c>
      <c r="E33" s="11" t="s">
        <v>145</v>
      </c>
      <c r="F33" s="1"/>
      <c r="G33" s="2"/>
      <c r="H33" s="2"/>
      <c r="I33" s="2"/>
      <c r="J33" s="2"/>
      <c r="K33" s="2"/>
      <c r="L33" s="2"/>
      <c r="M33" s="2"/>
      <c r="N33" s="2"/>
      <c r="O33" s="2"/>
      <c r="P33" s="2"/>
      <c r="Q33" s="2"/>
      <c r="R33" s="2"/>
      <c r="S33" s="2"/>
      <c r="T33" s="2"/>
      <c r="U33" s="2"/>
      <c r="V33" s="1"/>
      <c r="W33" s="1"/>
      <c r="X33" s="1"/>
    </row>
    <row r="34" spans="1:24" x14ac:dyDescent="0.25">
      <c r="A34" s="5"/>
      <c r="B34" s="63"/>
      <c r="C34" s="1"/>
      <c r="D34" s="36"/>
      <c r="E34" s="2" t="s">
        <v>12</v>
      </c>
      <c r="F34" s="1" t="s">
        <v>25</v>
      </c>
      <c r="G34" s="2"/>
      <c r="H34" s="2"/>
      <c r="I34" s="2"/>
      <c r="J34" s="2"/>
      <c r="K34" s="2"/>
      <c r="L34" s="2"/>
      <c r="M34" s="2"/>
      <c r="N34" s="2"/>
      <c r="O34" s="2"/>
      <c r="P34" s="2"/>
      <c r="Q34" s="2"/>
      <c r="R34" s="2"/>
      <c r="S34" s="2"/>
      <c r="T34" s="2"/>
      <c r="U34" s="2"/>
      <c r="V34" s="1"/>
      <c r="W34" s="1"/>
      <c r="X34" s="1"/>
    </row>
    <row r="35" spans="1:24" x14ac:dyDescent="0.25">
      <c r="A35" s="5"/>
      <c r="B35" s="63"/>
      <c r="C35" s="1"/>
      <c r="D35" s="36"/>
      <c r="E35" s="2"/>
      <c r="F35" s="1" t="s">
        <v>26</v>
      </c>
      <c r="G35" s="2"/>
      <c r="H35" s="2"/>
      <c r="I35" s="2"/>
      <c r="J35" s="2"/>
      <c r="K35" s="2"/>
      <c r="L35" s="2"/>
      <c r="M35" s="2"/>
      <c r="N35" s="2"/>
      <c r="O35" s="2"/>
      <c r="P35" s="2"/>
      <c r="Q35" s="2"/>
      <c r="R35" s="2"/>
      <c r="S35" s="2"/>
      <c r="T35" s="2"/>
      <c r="U35" s="2"/>
      <c r="V35" s="1"/>
      <c r="W35" s="1"/>
      <c r="X35" s="1"/>
    </row>
    <row r="36" spans="1:24" x14ac:dyDescent="0.25">
      <c r="A36" s="5"/>
      <c r="B36" s="63"/>
      <c r="C36" s="1"/>
      <c r="D36" s="36"/>
      <c r="E36" s="2" t="s">
        <v>13</v>
      </c>
      <c r="F36" s="1" t="s">
        <v>18</v>
      </c>
      <c r="G36" s="2"/>
      <c r="H36" s="2"/>
      <c r="I36" s="2"/>
      <c r="J36" s="2"/>
      <c r="K36" s="2"/>
      <c r="L36" s="2"/>
      <c r="M36" s="2"/>
      <c r="N36" s="2"/>
      <c r="O36" s="2"/>
      <c r="P36" s="2"/>
      <c r="Q36" s="2"/>
      <c r="R36" s="2"/>
      <c r="S36" s="2"/>
      <c r="T36" s="2"/>
      <c r="U36" s="2"/>
      <c r="V36" s="1"/>
      <c r="W36" s="1"/>
      <c r="X36" s="1"/>
    </row>
    <row r="37" spans="1:24" x14ac:dyDescent="0.25">
      <c r="A37" s="5"/>
      <c r="B37" s="63"/>
      <c r="C37" s="1"/>
      <c r="D37" s="36"/>
      <c r="E37" s="2"/>
      <c r="F37" s="3" t="s">
        <v>39</v>
      </c>
      <c r="G37" s="2"/>
      <c r="H37" s="2"/>
      <c r="I37" s="2"/>
      <c r="J37" s="2"/>
      <c r="K37" s="2"/>
      <c r="L37" s="2"/>
      <c r="M37" s="2"/>
      <c r="N37" s="2"/>
      <c r="O37" s="2"/>
      <c r="P37" s="2"/>
      <c r="Q37" s="2"/>
      <c r="R37" s="2"/>
      <c r="S37" s="2"/>
      <c r="T37" s="2"/>
      <c r="U37" s="2"/>
      <c r="V37" s="1"/>
      <c r="W37" s="1"/>
      <c r="X37" s="1"/>
    </row>
    <row r="38" spans="1:24" x14ac:dyDescent="0.25">
      <c r="A38" s="5"/>
      <c r="B38" s="63"/>
      <c r="C38" s="1"/>
      <c r="D38" s="36"/>
      <c r="E38" s="2"/>
      <c r="F38" s="3" t="s">
        <v>40</v>
      </c>
      <c r="G38" s="2"/>
      <c r="H38" s="2"/>
      <c r="I38" s="2"/>
      <c r="J38" s="2"/>
      <c r="K38" s="2"/>
      <c r="L38" s="2"/>
      <c r="M38" s="2"/>
      <c r="N38" s="2"/>
      <c r="O38" s="2"/>
      <c r="P38" s="2"/>
      <c r="Q38" s="2"/>
      <c r="R38" s="2"/>
      <c r="S38" s="2"/>
      <c r="T38" s="2"/>
      <c r="U38" s="2"/>
      <c r="V38" s="1"/>
      <c r="W38" s="1"/>
      <c r="X38" s="1"/>
    </row>
    <row r="39" spans="1:24" x14ac:dyDescent="0.25">
      <c r="A39" s="5"/>
      <c r="B39" s="63"/>
      <c r="C39" s="1"/>
      <c r="D39" s="36"/>
      <c r="E39" s="2"/>
      <c r="F39" s="3" t="s">
        <v>24</v>
      </c>
      <c r="G39" s="2"/>
      <c r="H39" s="2"/>
      <c r="I39" s="2"/>
      <c r="J39" s="2"/>
      <c r="K39" s="2"/>
      <c r="L39" s="2"/>
      <c r="M39" s="2"/>
      <c r="N39" s="2"/>
      <c r="O39" s="2"/>
      <c r="P39" s="2"/>
      <c r="Q39" s="2"/>
      <c r="R39" s="2"/>
      <c r="S39" s="2"/>
      <c r="T39" s="2"/>
      <c r="U39" s="2"/>
      <c r="V39" s="1"/>
      <c r="W39" s="1"/>
      <c r="X39" s="1"/>
    </row>
    <row r="40" spans="1:24" x14ac:dyDescent="0.25">
      <c r="A40" s="5"/>
      <c r="B40" s="63"/>
      <c r="C40" s="1"/>
      <c r="D40" s="36"/>
      <c r="E40" s="2" t="s">
        <v>14</v>
      </c>
      <c r="F40" s="3" t="s">
        <v>33</v>
      </c>
      <c r="G40" s="2"/>
      <c r="H40" s="2"/>
      <c r="I40" s="2"/>
      <c r="J40" s="2"/>
      <c r="K40" s="2"/>
      <c r="L40" s="2"/>
      <c r="M40" s="2"/>
      <c r="N40" s="2"/>
      <c r="O40" s="2"/>
      <c r="P40" s="2"/>
      <c r="Q40" s="2"/>
      <c r="R40" s="2"/>
      <c r="S40" s="2"/>
      <c r="T40" s="2"/>
      <c r="U40" s="2"/>
      <c r="V40" s="1"/>
      <c r="W40" s="1"/>
      <c r="X40" s="1"/>
    </row>
    <row r="41" spans="1:24" x14ac:dyDescent="0.25">
      <c r="B41" s="64"/>
      <c r="C41" s="1"/>
      <c r="D41" s="36"/>
      <c r="F41" s="4" t="s">
        <v>34</v>
      </c>
      <c r="V41" s="1"/>
      <c r="W41" s="1"/>
      <c r="X41" s="1"/>
    </row>
    <row r="42" spans="1:24" x14ac:dyDescent="0.25">
      <c r="B42" s="64"/>
    </row>
    <row r="43" spans="1:24" x14ac:dyDescent="0.25">
      <c r="B43" s="64"/>
      <c r="D43" s="4" t="s">
        <v>185</v>
      </c>
    </row>
    <row r="44" spans="1:24" x14ac:dyDescent="0.25">
      <c r="B44" s="64"/>
    </row>
    <row r="45" spans="1:24" x14ac:dyDescent="0.25">
      <c r="A45" s="41" t="s">
        <v>114</v>
      </c>
      <c r="B45" s="64" t="s">
        <v>109</v>
      </c>
    </row>
    <row r="46" spans="1:24" x14ac:dyDescent="0.25">
      <c r="B46" s="64"/>
      <c r="C46" s="4" t="s">
        <v>146</v>
      </c>
    </row>
    <row r="47" spans="1:24" x14ac:dyDescent="0.25">
      <c r="B47" s="64"/>
      <c r="D47" s="4" t="s">
        <v>35</v>
      </c>
    </row>
    <row r="48" spans="1:24" x14ac:dyDescent="0.25">
      <c r="B48" s="64"/>
      <c r="D48" s="4" t="s">
        <v>36</v>
      </c>
    </row>
    <row r="49" spans="1:28" x14ac:dyDescent="0.25">
      <c r="B49" s="64"/>
      <c r="D49" s="4" t="s">
        <v>37</v>
      </c>
    </row>
    <row r="50" spans="1:28" x14ac:dyDescent="0.25">
      <c r="B50" s="64"/>
      <c r="D50" s="4" t="s">
        <v>38</v>
      </c>
    </row>
    <row r="51" spans="1:28" x14ac:dyDescent="0.25">
      <c r="B51" s="64"/>
    </row>
    <row r="52" spans="1:28" ht="15.6" customHeight="1" x14ac:dyDescent="0.25">
      <c r="B52" s="64"/>
      <c r="D52" s="4" t="s">
        <v>41</v>
      </c>
      <c r="F52" s="46" t="s">
        <v>43</v>
      </c>
      <c r="H52" s="85" t="str">
        <f>IF(F52="Yes", AB52,IF(F52="No","Continue to Step 4",""))</f>
        <v>Continue to Step 4</v>
      </c>
      <c r="I52" s="85"/>
      <c r="J52" s="85"/>
      <c r="K52" s="85"/>
      <c r="L52" s="85"/>
      <c r="M52" s="85"/>
      <c r="N52" s="85"/>
      <c r="O52" s="85"/>
      <c r="P52" s="85"/>
      <c r="Q52" s="85"/>
      <c r="R52" s="85"/>
      <c r="S52" s="85"/>
      <c r="T52" s="85"/>
      <c r="U52" s="85"/>
      <c r="AA52" s="4" t="s">
        <v>42</v>
      </c>
      <c r="AB52" s="4" t="s">
        <v>164</v>
      </c>
    </row>
    <row r="53" spans="1:28" x14ac:dyDescent="0.25">
      <c r="B53" s="64"/>
      <c r="F53" s="1"/>
      <c r="H53" s="85"/>
      <c r="I53" s="85"/>
      <c r="J53" s="85"/>
      <c r="K53" s="85"/>
      <c r="L53" s="85"/>
      <c r="M53" s="85"/>
      <c r="N53" s="85"/>
      <c r="O53" s="85"/>
      <c r="P53" s="85"/>
      <c r="Q53" s="85"/>
      <c r="R53" s="85"/>
      <c r="S53" s="85"/>
      <c r="T53" s="85"/>
      <c r="U53" s="85"/>
      <c r="AA53" s="4" t="s">
        <v>43</v>
      </c>
    </row>
    <row r="54" spans="1:28" ht="20.25" customHeight="1" x14ac:dyDescent="0.25">
      <c r="B54" s="64"/>
      <c r="F54" s="1"/>
      <c r="H54" s="85"/>
      <c r="I54" s="85"/>
      <c r="J54" s="85"/>
      <c r="K54" s="85"/>
      <c r="L54" s="85"/>
      <c r="M54" s="85"/>
      <c r="N54" s="85"/>
      <c r="O54" s="85"/>
      <c r="P54" s="85"/>
      <c r="Q54" s="85"/>
      <c r="R54" s="85"/>
      <c r="S54" s="85"/>
      <c r="T54" s="85"/>
      <c r="U54" s="85"/>
    </row>
    <row r="55" spans="1:28" x14ac:dyDescent="0.25">
      <c r="A55" s="41" t="s">
        <v>115</v>
      </c>
      <c r="B55" s="64" t="s">
        <v>44</v>
      </c>
      <c r="H55" s="4"/>
    </row>
    <row r="56" spans="1:28" x14ac:dyDescent="0.25">
      <c r="B56" s="64"/>
      <c r="C56" s="4" t="s">
        <v>148</v>
      </c>
    </row>
    <row r="57" spans="1:28" x14ac:dyDescent="0.25">
      <c r="B57" s="64"/>
      <c r="E57" s="31" t="s">
        <v>45</v>
      </c>
      <c r="F57" s="14" t="s">
        <v>149</v>
      </c>
    </row>
    <row r="58" spans="1:28" x14ac:dyDescent="0.25">
      <c r="B58" s="64"/>
      <c r="E58" s="31" t="s">
        <v>46</v>
      </c>
      <c r="F58" s="14" t="s">
        <v>150</v>
      </c>
    </row>
    <row r="59" spans="1:28" x14ac:dyDescent="0.25">
      <c r="B59" s="64"/>
      <c r="F59" s="14" t="s">
        <v>151</v>
      </c>
    </row>
    <row r="60" spans="1:28" x14ac:dyDescent="0.25">
      <c r="B60" s="64"/>
      <c r="F60" s="15"/>
      <c r="U60" s="16"/>
    </row>
    <row r="61" spans="1:28" x14ac:dyDescent="0.25">
      <c r="B61" s="64"/>
      <c r="D61" s="17" t="s">
        <v>48</v>
      </c>
      <c r="J61" s="16" t="s">
        <v>47</v>
      </c>
      <c r="K61" s="17"/>
      <c r="L61" s="16" t="s">
        <v>49</v>
      </c>
      <c r="M61" s="17"/>
      <c r="N61" s="16" t="s">
        <v>50</v>
      </c>
      <c r="O61" s="17"/>
      <c r="P61" s="16" t="s">
        <v>51</v>
      </c>
      <c r="Q61" s="17"/>
      <c r="R61" s="16" t="s">
        <v>153</v>
      </c>
      <c r="S61" s="17"/>
      <c r="T61" s="16" t="s">
        <v>154</v>
      </c>
      <c r="U61" s="17"/>
    </row>
    <row r="62" spans="1:28" x14ac:dyDescent="0.25">
      <c r="B62" s="64"/>
      <c r="D62" s="17"/>
      <c r="J62" s="13"/>
    </row>
    <row r="63" spans="1:28" x14ac:dyDescent="0.25">
      <c r="B63" s="64"/>
      <c r="D63" s="4" t="s">
        <v>186</v>
      </c>
      <c r="J63" s="37">
        <f>J94*365+C5</f>
        <v>47205.5</v>
      </c>
      <c r="L63" s="37">
        <f>J63</f>
        <v>47205.5</v>
      </c>
      <c r="N63" s="37">
        <f>L63</f>
        <v>47205.5</v>
      </c>
      <c r="P63" s="37">
        <f>N63</f>
        <v>47205.5</v>
      </c>
      <c r="R63" s="37"/>
      <c r="T63" s="37"/>
    </row>
    <row r="64" spans="1:28" x14ac:dyDescent="0.25">
      <c r="B64" s="64"/>
      <c r="D64" s="4" t="s">
        <v>156</v>
      </c>
      <c r="J64" s="53">
        <v>67011.713388857592</v>
      </c>
      <c r="K64" s="28"/>
      <c r="L64" s="53">
        <v>80414.056066629113</v>
      </c>
      <c r="M64" s="28"/>
      <c r="N64" s="53">
        <v>100517.57008328639</v>
      </c>
      <c r="O64" s="28"/>
      <c r="P64" s="53">
        <v>113919.9127610579</v>
      </c>
      <c r="Q64" s="28"/>
      <c r="R64" s="53"/>
      <c r="S64" s="28"/>
      <c r="T64" s="53"/>
      <c r="U64" s="28"/>
      <c r="AA64" s="4">
        <v>1</v>
      </c>
    </row>
    <row r="65" spans="2:36" x14ac:dyDescent="0.25">
      <c r="B65" s="64"/>
      <c r="D65" s="4" t="str">
        <f>IF(SUM(J65,L65,N65,P65)=1,"Probability weighting (must add up to 100%):","Probability weighting-Total error")</f>
        <v>Probability weighting (must add up to 100%):</v>
      </c>
      <c r="J65" s="49">
        <v>0.6</v>
      </c>
      <c r="L65" s="49">
        <v>0.2</v>
      </c>
      <c r="N65" s="49">
        <v>0.15</v>
      </c>
      <c r="P65" s="49">
        <v>0.05</v>
      </c>
      <c r="R65" s="49"/>
      <c r="T65" s="49"/>
    </row>
    <row r="66" spans="2:36" x14ac:dyDescent="0.25">
      <c r="B66" s="64"/>
      <c r="J66" s="13"/>
    </row>
    <row r="67" spans="2:36" x14ac:dyDescent="0.25">
      <c r="B67" s="64"/>
      <c r="D67" s="17" t="s">
        <v>157</v>
      </c>
      <c r="J67" s="29">
        <f>IF(SUM($J$65:$U$65)=1,SUMPRODUCT(J64:U64,J$65:U$65),"")</f>
        <v>77063.470397186233</v>
      </c>
      <c r="L67" s="4" t="s">
        <v>155</v>
      </c>
    </row>
    <row r="68" spans="2:36" x14ac:dyDescent="0.25">
      <c r="B68" s="64"/>
      <c r="J68" s="48"/>
    </row>
    <row r="69" spans="2:36" x14ac:dyDescent="0.25">
      <c r="B69" s="64"/>
      <c r="D69" s="17" t="s">
        <v>158</v>
      </c>
      <c r="J69" s="52"/>
    </row>
    <row r="70" spans="2:36" x14ac:dyDescent="0.25">
      <c r="B70" s="64"/>
      <c r="D70" s="17"/>
      <c r="J70" s="48"/>
    </row>
    <row r="71" spans="2:36" x14ac:dyDescent="0.25">
      <c r="B71" s="64"/>
      <c r="D71" s="17" t="s">
        <v>159</v>
      </c>
      <c r="J71" s="51">
        <f>IF($J$67&lt;&gt;"",$J$67,$J$69)</f>
        <v>77063.470397186233</v>
      </c>
    </row>
    <row r="72" spans="2:36" x14ac:dyDescent="0.25">
      <c r="B72" s="64"/>
    </row>
    <row r="73" spans="2:36" x14ac:dyDescent="0.25">
      <c r="B73" s="64"/>
      <c r="C73" s="4" t="s">
        <v>56</v>
      </c>
      <c r="L73" s="31" t="s">
        <v>41</v>
      </c>
      <c r="N73" s="46" t="s">
        <v>43</v>
      </c>
      <c r="P73" s="4" t="str">
        <f>IF($N$73="Yes","Only Journal Entry-ARO is needed","Both Journal Entry ARO and Deferred outflow resources are required")</f>
        <v>Both Journal Entry ARO and Deferred outflow resources are required</v>
      </c>
    </row>
    <row r="74" spans="2:36" x14ac:dyDescent="0.25">
      <c r="B74" s="64"/>
    </row>
    <row r="75" spans="2:36" x14ac:dyDescent="0.25">
      <c r="B75" s="64"/>
      <c r="D75" s="17" t="s">
        <v>73</v>
      </c>
      <c r="E75" s="18"/>
      <c r="F75" s="17"/>
      <c r="G75" s="17"/>
      <c r="I75" s="17"/>
      <c r="J75" s="17"/>
      <c r="K75" s="17"/>
      <c r="L75" s="17"/>
      <c r="M75" s="17"/>
      <c r="N75" s="17"/>
      <c r="O75" s="17"/>
      <c r="P75" s="17"/>
    </row>
    <row r="76" spans="2:36" x14ac:dyDescent="0.25">
      <c r="B76" s="64"/>
      <c r="D76" s="17"/>
      <c r="E76" s="18"/>
      <c r="G76" s="17"/>
      <c r="H76" s="17" t="s">
        <v>187</v>
      </c>
      <c r="I76" s="17"/>
      <c r="K76" s="17"/>
      <c r="L76" s="17"/>
      <c r="M76" s="17"/>
      <c r="N76" s="17"/>
      <c r="O76" s="17"/>
      <c r="P76" s="17"/>
      <c r="R76" s="18" t="s">
        <v>55</v>
      </c>
      <c r="T76" s="13"/>
      <c r="U76" s="13"/>
      <c r="AA76" s="13" t="str">
        <f>H102</f>
        <v>Financial Statement Reporting Line</v>
      </c>
      <c r="AC76" s="13"/>
      <c r="AE76" s="4" t="s">
        <v>54</v>
      </c>
      <c r="AJ76" s="4" t="s">
        <v>134</v>
      </c>
    </row>
    <row r="77" spans="2:36" x14ac:dyDescent="0.25">
      <c r="B77" s="64"/>
      <c r="E77" s="18"/>
      <c r="F77" s="21" t="s">
        <v>52</v>
      </c>
      <c r="G77" s="17"/>
      <c r="H77" s="4" t="str">
        <f>IF($N$73="Yes",$AA$83,$AA$77)</f>
        <v>Deferred Outflows of Resources - ARO</v>
      </c>
      <c r="K77" s="19"/>
      <c r="L77" s="47"/>
      <c r="N77" s="17"/>
      <c r="O77" s="17"/>
      <c r="P77" s="17"/>
      <c r="R77" s="20">
        <f>J71</f>
        <v>77063.470397186233</v>
      </c>
      <c r="AA77" s="4" t="s">
        <v>222</v>
      </c>
      <c r="AC77" s="13"/>
      <c r="AE77" s="4" t="s">
        <v>93</v>
      </c>
      <c r="AJ77" s="4" t="s">
        <v>132</v>
      </c>
    </row>
    <row r="78" spans="2:36" x14ac:dyDescent="0.25">
      <c r="B78" s="64"/>
      <c r="E78" s="18"/>
      <c r="F78" s="21" t="s">
        <v>53</v>
      </c>
      <c r="G78" s="17"/>
      <c r="H78" s="4" t="str">
        <f>AA78</f>
        <v>Noncurrent Liabilities-ARO</v>
      </c>
      <c r="L78" s="12"/>
      <c r="N78" s="17"/>
      <c r="O78" s="17"/>
      <c r="P78" s="17"/>
      <c r="R78" s="20">
        <f>R77</f>
        <v>77063.470397186233</v>
      </c>
      <c r="AA78" s="4" t="s">
        <v>95</v>
      </c>
      <c r="AB78" s="17"/>
      <c r="AC78" s="13"/>
      <c r="AD78" s="17"/>
      <c r="AE78" s="4" t="s">
        <v>92</v>
      </c>
      <c r="AJ78" s="4" t="s">
        <v>133</v>
      </c>
    </row>
    <row r="79" spans="2:36" x14ac:dyDescent="0.25">
      <c r="B79" s="64"/>
      <c r="E79" s="18"/>
      <c r="F79" s="21" t="s">
        <v>53</v>
      </c>
      <c r="G79" s="17"/>
      <c r="H79" s="4" t="str">
        <f>H258&amp;"*"</f>
        <v>Current Liabilities-ARO*</v>
      </c>
      <c r="L79" s="12"/>
      <c r="N79" s="17"/>
      <c r="O79" s="17"/>
      <c r="P79" s="17"/>
      <c r="R79" s="20"/>
      <c r="AB79" s="17"/>
      <c r="AC79" s="13"/>
      <c r="AD79" s="17"/>
    </row>
    <row r="80" spans="2:36" x14ac:dyDescent="0.25">
      <c r="B80" s="64"/>
      <c r="E80" s="18"/>
      <c r="F80" s="21"/>
      <c r="G80" s="17"/>
      <c r="H80" s="4"/>
      <c r="L80" s="12"/>
      <c r="N80" s="17"/>
      <c r="O80" s="17"/>
      <c r="P80" s="17"/>
      <c r="R80" s="20"/>
      <c r="AB80" s="17"/>
      <c r="AC80" s="13"/>
      <c r="AD80" s="17"/>
    </row>
    <row r="81" spans="2:36" x14ac:dyDescent="0.25">
      <c r="B81" s="64"/>
      <c r="D81" s="17"/>
      <c r="E81" s="18"/>
      <c r="F81" s="69" t="s">
        <v>198</v>
      </c>
      <c r="G81" s="17"/>
      <c r="J81" s="13"/>
      <c r="K81" s="13"/>
      <c r="L81" s="13"/>
      <c r="M81" s="13"/>
      <c r="N81" s="13"/>
      <c r="O81" s="13"/>
      <c r="P81" s="13"/>
      <c r="R81" s="20"/>
      <c r="AA81" s="4" t="s">
        <v>94</v>
      </c>
      <c r="AC81" s="13"/>
      <c r="AE81" s="4" t="s">
        <v>54</v>
      </c>
      <c r="AJ81" s="4" t="s">
        <v>135</v>
      </c>
    </row>
    <row r="82" spans="2:36" x14ac:dyDescent="0.25">
      <c r="B82" s="64"/>
      <c r="D82" s="17"/>
      <c r="E82" s="18"/>
      <c r="F82" s="21"/>
      <c r="G82" s="17"/>
      <c r="H82" s="4"/>
      <c r="J82" s="13"/>
      <c r="K82" s="13"/>
      <c r="L82" s="13"/>
      <c r="M82" s="13"/>
      <c r="N82" s="13"/>
      <c r="O82" s="13"/>
      <c r="P82" s="13"/>
      <c r="R82" s="20"/>
      <c r="AC82" s="13"/>
    </row>
    <row r="83" spans="2:36" x14ac:dyDescent="0.25">
      <c r="B83" s="64"/>
      <c r="D83" s="17" t="s">
        <v>74</v>
      </c>
      <c r="AA83" s="4" t="s">
        <v>136</v>
      </c>
      <c r="AE83" s="26" t="s">
        <v>96</v>
      </c>
      <c r="AJ83" s="4" t="s">
        <v>137</v>
      </c>
    </row>
    <row r="84" spans="2:36" x14ac:dyDescent="0.25">
      <c r="B84" s="64"/>
      <c r="D84" s="4" t="s">
        <v>65</v>
      </c>
      <c r="AA84" s="4" t="s">
        <v>136</v>
      </c>
      <c r="AE84" s="26" t="str">
        <f>"Amortization of "&amp;LOWER(AE77)</f>
        <v>Amortization of deferred outflows from asset retirement obligations</v>
      </c>
      <c r="AJ84" s="4" t="s">
        <v>137</v>
      </c>
    </row>
    <row r="85" spans="2:36" x14ac:dyDescent="0.25">
      <c r="B85" s="64"/>
      <c r="D85" s="4" t="s">
        <v>216</v>
      </c>
    </row>
    <row r="86" spans="2:36" x14ac:dyDescent="0.25">
      <c r="B86" s="64"/>
      <c r="D86" s="31" t="s">
        <v>160</v>
      </c>
      <c r="E86" s="31" t="s">
        <v>45</v>
      </c>
      <c r="F86" s="4" t="s">
        <v>67</v>
      </c>
    </row>
    <row r="87" spans="2:36" x14ac:dyDescent="0.25">
      <c r="B87" s="64"/>
      <c r="D87" s="31"/>
      <c r="F87" s="4" t="s">
        <v>66</v>
      </c>
    </row>
    <row r="88" spans="2:36" x14ac:dyDescent="0.25">
      <c r="B88" s="64"/>
      <c r="D88" s="31" t="s">
        <v>160</v>
      </c>
      <c r="E88" s="31" t="s">
        <v>46</v>
      </c>
      <c r="F88" s="4" t="s">
        <v>68</v>
      </c>
    </row>
    <row r="89" spans="2:36" x14ac:dyDescent="0.25">
      <c r="B89" s="64"/>
      <c r="F89" s="4" t="s">
        <v>69</v>
      </c>
    </row>
    <row r="90" spans="2:36" x14ac:dyDescent="0.25">
      <c r="B90" s="64"/>
      <c r="F90" s="4" t="s">
        <v>70</v>
      </c>
    </row>
    <row r="91" spans="2:36" x14ac:dyDescent="0.25">
      <c r="B91" s="64"/>
    </row>
    <row r="92" spans="2:36" x14ac:dyDescent="0.25">
      <c r="B92" s="64"/>
      <c r="F92" s="4" t="s">
        <v>161</v>
      </c>
      <c r="J92" s="55" t="s">
        <v>162</v>
      </c>
      <c r="AA92" s="31" t="s">
        <v>162</v>
      </c>
      <c r="AB92" s="31" t="s">
        <v>163</v>
      </c>
    </row>
    <row r="93" spans="2:36" x14ac:dyDescent="0.25">
      <c r="B93" s="64"/>
      <c r="AA93" s="31"/>
      <c r="AB93" s="31"/>
    </row>
    <row r="94" spans="2:36" x14ac:dyDescent="0.25">
      <c r="B94" s="64"/>
      <c r="D94" s="4" t="str">
        <f>IF(J92=$AA$92,"Estimated useful life (year):",IF($J$92=$AB$92,"Remaining estimated useful life (year):","Pick one scenario above"))</f>
        <v>Estimated useful life (year):</v>
      </c>
      <c r="H94" s="4"/>
      <c r="J94" s="56">
        <v>10.5</v>
      </c>
      <c r="AB94" s="31"/>
    </row>
    <row r="95" spans="2:36" x14ac:dyDescent="0.25">
      <c r="B95" s="64"/>
      <c r="D95" s="4" t="s">
        <v>199</v>
      </c>
      <c r="H95" s="4"/>
      <c r="J95" s="50">
        <f>C5</f>
        <v>43373</v>
      </c>
    </row>
    <row r="96" spans="2:36" x14ac:dyDescent="0.25">
      <c r="B96" s="64"/>
      <c r="D96" s="4" t="s">
        <v>152</v>
      </c>
      <c r="J96" s="54">
        <v>43646</v>
      </c>
    </row>
    <row r="97" spans="1:17" x14ac:dyDescent="0.25">
      <c r="B97" s="64"/>
    </row>
    <row r="98" spans="1:17" x14ac:dyDescent="0.25">
      <c r="B98" s="64"/>
      <c r="D98" s="4" t="s">
        <v>130</v>
      </c>
      <c r="H98" s="4"/>
      <c r="J98" s="30">
        <f>MIN(YEARFRAC(J95,J96,3),1)*J99</f>
        <v>5489.4526858269646</v>
      </c>
    </row>
    <row r="99" spans="1:17" x14ac:dyDescent="0.25">
      <c r="B99" s="64"/>
      <c r="D99" s="4" t="s">
        <v>128</v>
      </c>
      <c r="H99" s="4"/>
      <c r="J99" s="30">
        <f>$J$67/($J$94)</f>
        <v>7339.3781330653555</v>
      </c>
    </row>
    <row r="100" spans="1:17" x14ac:dyDescent="0.25">
      <c r="B100" s="64"/>
    </row>
    <row r="101" spans="1:17" x14ac:dyDescent="0.25">
      <c r="B101" s="64"/>
      <c r="D101" s="4" t="s">
        <v>165</v>
      </c>
    </row>
    <row r="102" spans="1:17" x14ac:dyDescent="0.25">
      <c r="B102" s="64"/>
      <c r="H102" s="16" t="str">
        <f>H76</f>
        <v>Financial Statement Reporting Line</v>
      </c>
      <c r="L102" s="17"/>
      <c r="M102" s="17"/>
      <c r="N102" s="18" t="str">
        <f>R$76</f>
        <v>Amount</v>
      </c>
      <c r="O102" s="17"/>
      <c r="P102" s="17"/>
      <c r="Q102" s="17"/>
    </row>
    <row r="103" spans="1:17" x14ac:dyDescent="0.25">
      <c r="B103" s="64"/>
      <c r="F103" s="17" t="s">
        <v>52</v>
      </c>
      <c r="H103" s="13" t="str">
        <f>$AA$84</f>
        <v>Other Non-Operating Expenses</v>
      </c>
      <c r="N103" s="27">
        <f>J98</f>
        <v>5489.4526858269646</v>
      </c>
      <c r="O103" s="17"/>
      <c r="P103" s="17"/>
      <c r="Q103" s="17"/>
    </row>
    <row r="104" spans="1:17" x14ac:dyDescent="0.25">
      <c r="B104" s="64"/>
      <c r="F104" s="21" t="s">
        <v>53</v>
      </c>
      <c r="H104" s="13" t="str">
        <f>$AA$77</f>
        <v>Deferred Outflows of Resources - ARO</v>
      </c>
      <c r="N104" s="27">
        <f>N103</f>
        <v>5489.4526858269646</v>
      </c>
      <c r="O104" s="17"/>
      <c r="P104" s="17"/>
      <c r="Q104" s="17"/>
    </row>
    <row r="105" spans="1:17" x14ac:dyDescent="0.25">
      <c r="B105" s="64"/>
    </row>
    <row r="106" spans="1:17" x14ac:dyDescent="0.25">
      <c r="A106" s="41" t="s">
        <v>116</v>
      </c>
      <c r="B106" s="64" t="s">
        <v>57</v>
      </c>
    </row>
    <row r="107" spans="1:17" x14ac:dyDescent="0.25">
      <c r="B107" s="64"/>
      <c r="C107" s="31" t="s">
        <v>45</v>
      </c>
      <c r="D107" s="4" t="s">
        <v>177</v>
      </c>
    </row>
    <row r="108" spans="1:17" x14ac:dyDescent="0.25">
      <c r="B108" s="64"/>
      <c r="D108" s="12" t="s">
        <v>58</v>
      </c>
    </row>
    <row r="109" spans="1:17" x14ac:dyDescent="0.25">
      <c r="B109" s="64"/>
      <c r="D109" s="12"/>
    </row>
    <row r="110" spans="1:17" x14ac:dyDescent="0.25">
      <c r="B110" s="64"/>
      <c r="D110" s="12" t="s">
        <v>168</v>
      </c>
      <c r="H110" s="57">
        <v>0.1</v>
      </c>
    </row>
    <row r="111" spans="1:17" x14ac:dyDescent="0.25">
      <c r="B111" s="64"/>
      <c r="D111" s="65" t="s">
        <v>169</v>
      </c>
      <c r="E111" s="66"/>
      <c r="F111" s="67"/>
      <c r="H111" s="58">
        <v>43797</v>
      </c>
    </row>
    <row r="112" spans="1:17" x14ac:dyDescent="0.25">
      <c r="B112" s="64"/>
      <c r="D112" s="12" t="s">
        <v>171</v>
      </c>
      <c r="H112" s="59">
        <f>$J$71*H110</f>
        <v>7706.3470397186238</v>
      </c>
      <c r="I112" s="4" t="s">
        <v>188</v>
      </c>
    </row>
    <row r="113" spans="2:22" x14ac:dyDescent="0.25">
      <c r="B113" s="64"/>
      <c r="D113" s="12"/>
    </row>
    <row r="114" spans="2:22" ht="12.75" customHeight="1" x14ac:dyDescent="0.25">
      <c r="B114" s="64"/>
      <c r="C114" s="31" t="s">
        <v>46</v>
      </c>
      <c r="D114" s="82" t="s">
        <v>167</v>
      </c>
      <c r="E114" s="82"/>
      <c r="F114" s="82"/>
      <c r="G114" s="82"/>
      <c r="H114" s="82"/>
      <c r="I114" s="82"/>
      <c r="J114" s="82"/>
      <c r="K114" s="82"/>
      <c r="L114" s="82"/>
      <c r="M114" s="82"/>
      <c r="N114" s="82"/>
      <c r="O114" s="82"/>
      <c r="P114" s="82"/>
      <c r="Q114" s="82"/>
      <c r="R114" s="82"/>
      <c r="S114" s="82"/>
      <c r="T114" s="82"/>
      <c r="U114" s="82"/>
      <c r="V114" s="82"/>
    </row>
    <row r="115" spans="2:22" ht="12.75" customHeight="1" x14ac:dyDescent="0.25">
      <c r="B115" s="64"/>
      <c r="D115" s="82"/>
      <c r="E115" s="82"/>
      <c r="F115" s="82"/>
      <c r="G115" s="82"/>
      <c r="H115" s="82"/>
      <c r="I115" s="82"/>
      <c r="J115" s="82"/>
      <c r="K115" s="82"/>
      <c r="L115" s="82"/>
      <c r="M115" s="82"/>
      <c r="N115" s="82"/>
      <c r="O115" s="82"/>
      <c r="P115" s="82"/>
      <c r="Q115" s="82"/>
      <c r="R115" s="82"/>
      <c r="S115" s="82"/>
      <c r="T115" s="82"/>
      <c r="U115" s="82"/>
      <c r="V115" s="82"/>
    </row>
    <row r="116" spans="2:22" x14ac:dyDescent="0.25">
      <c r="B116" s="64"/>
      <c r="D116" s="12" t="s">
        <v>59</v>
      </c>
    </row>
    <row r="117" spans="2:22" x14ac:dyDescent="0.25">
      <c r="B117" s="64"/>
      <c r="E117" s="31" t="s">
        <v>12</v>
      </c>
      <c r="F117" s="12" t="s">
        <v>60</v>
      </c>
    </row>
    <row r="118" spans="2:22" x14ac:dyDescent="0.25">
      <c r="B118" s="64"/>
      <c r="E118" s="31" t="s">
        <v>13</v>
      </c>
      <c r="F118" s="12" t="s">
        <v>61</v>
      </c>
    </row>
    <row r="119" spans="2:22" x14ac:dyDescent="0.25">
      <c r="B119" s="64"/>
      <c r="E119" s="31" t="s">
        <v>14</v>
      </c>
      <c r="F119" s="12" t="s">
        <v>62</v>
      </c>
    </row>
    <row r="120" spans="2:22" x14ac:dyDescent="0.25">
      <c r="B120" s="64"/>
      <c r="E120" s="31" t="s">
        <v>64</v>
      </c>
      <c r="F120" s="12" t="s">
        <v>63</v>
      </c>
    </row>
    <row r="121" spans="2:22" x14ac:dyDescent="0.25">
      <c r="B121" s="64"/>
      <c r="D121" s="4" t="s">
        <v>170</v>
      </c>
      <c r="F121" s="12"/>
    </row>
    <row r="122" spans="2:22" x14ac:dyDescent="0.25">
      <c r="B122" s="64"/>
      <c r="D122" s="71"/>
      <c r="E122" s="72"/>
      <c r="F122" s="72"/>
      <c r="G122" s="72"/>
      <c r="H122" s="72"/>
      <c r="I122" s="72"/>
      <c r="J122" s="72"/>
      <c r="K122" s="72"/>
      <c r="L122" s="72"/>
      <c r="M122" s="72"/>
      <c r="N122" s="72"/>
      <c r="O122" s="72"/>
      <c r="P122" s="72"/>
      <c r="Q122" s="72"/>
      <c r="R122" s="72"/>
      <c r="S122" s="72"/>
      <c r="T122" s="72"/>
      <c r="U122" s="72"/>
      <c r="V122" s="73"/>
    </row>
    <row r="123" spans="2:22" x14ac:dyDescent="0.25">
      <c r="B123" s="64"/>
      <c r="D123" s="77"/>
      <c r="E123" s="78"/>
      <c r="F123" s="78"/>
      <c r="G123" s="78"/>
      <c r="H123" s="78"/>
      <c r="I123" s="78"/>
      <c r="J123" s="78"/>
      <c r="K123" s="78"/>
      <c r="L123" s="78"/>
      <c r="M123" s="78"/>
      <c r="N123" s="78"/>
      <c r="O123" s="78"/>
      <c r="P123" s="78"/>
      <c r="Q123" s="78"/>
      <c r="R123" s="78"/>
      <c r="S123" s="78"/>
      <c r="T123" s="78"/>
      <c r="U123" s="78"/>
      <c r="V123" s="79"/>
    </row>
    <row r="124" spans="2:22" x14ac:dyDescent="0.25">
      <c r="B124" s="64"/>
      <c r="D124" s="74"/>
      <c r="E124" s="75"/>
      <c r="F124" s="75"/>
      <c r="G124" s="75"/>
      <c r="H124" s="75"/>
      <c r="I124" s="75"/>
      <c r="J124" s="75"/>
      <c r="K124" s="75"/>
      <c r="L124" s="75"/>
      <c r="M124" s="75"/>
      <c r="N124" s="75"/>
      <c r="O124" s="75"/>
      <c r="P124" s="75"/>
      <c r="Q124" s="75"/>
      <c r="R124" s="75"/>
      <c r="S124" s="75"/>
      <c r="T124" s="75"/>
      <c r="U124" s="75"/>
      <c r="V124" s="76"/>
    </row>
    <row r="125" spans="2:22" x14ac:dyDescent="0.25">
      <c r="B125" s="64"/>
      <c r="D125" s="17"/>
    </row>
    <row r="126" spans="2:22" x14ac:dyDescent="0.25">
      <c r="B126" s="64"/>
      <c r="D126" s="4" t="s">
        <v>172</v>
      </c>
      <c r="H126" s="42">
        <v>100</v>
      </c>
      <c r="I126" s="4" t="s">
        <v>189</v>
      </c>
    </row>
    <row r="127" spans="2:22" x14ac:dyDescent="0.25">
      <c r="B127" s="64"/>
      <c r="D127" s="17" t="s">
        <v>173</v>
      </c>
      <c r="H127" s="60">
        <f>H112+H126</f>
        <v>7806.3470397186238</v>
      </c>
      <c r="I127" s="4" t="s">
        <v>190</v>
      </c>
    </row>
    <row r="128" spans="2:22" x14ac:dyDescent="0.25">
      <c r="B128" s="64"/>
      <c r="D128" s="17" t="s">
        <v>174</v>
      </c>
      <c r="H128" s="60">
        <f>H127+J71</f>
        <v>84869.81743690485</v>
      </c>
    </row>
    <row r="129" spans="2:17" x14ac:dyDescent="0.25">
      <c r="B129" s="64"/>
    </row>
    <row r="130" spans="2:17" x14ac:dyDescent="0.25">
      <c r="B130" s="64"/>
      <c r="D130" s="4" t="s">
        <v>166</v>
      </c>
    </row>
    <row r="131" spans="2:17" x14ac:dyDescent="0.25">
      <c r="B131" s="64"/>
      <c r="D131" s="18" t="s">
        <v>75</v>
      </c>
      <c r="E131" s="4" t="s">
        <v>178</v>
      </c>
      <c r="F131" s="4" t="s">
        <v>72</v>
      </c>
    </row>
    <row r="132" spans="2:17" x14ac:dyDescent="0.25">
      <c r="B132" s="64"/>
      <c r="E132" s="17" t="s">
        <v>76</v>
      </c>
    </row>
    <row r="133" spans="2:17" x14ac:dyDescent="0.25">
      <c r="B133" s="64"/>
      <c r="H133" s="16" t="str">
        <f>H102</f>
        <v>Financial Statement Reporting Line</v>
      </c>
      <c r="L133" s="17"/>
      <c r="M133" s="17"/>
      <c r="N133" s="18" t="str">
        <f>R$76</f>
        <v>Amount</v>
      </c>
      <c r="O133" s="17"/>
      <c r="P133" s="17"/>
      <c r="Q133" s="17"/>
    </row>
    <row r="134" spans="2:17" x14ac:dyDescent="0.25">
      <c r="B134" s="64"/>
      <c r="F134" s="17" t="s">
        <v>52</v>
      </c>
      <c r="H134" s="13" t="str">
        <f>IF($H$127&gt;=0,H77,H78)</f>
        <v>Deferred Outflows of Resources - ARO</v>
      </c>
      <c r="N134" s="27">
        <f>ABS(H127)</f>
        <v>7806.3470397186238</v>
      </c>
    </row>
    <row r="135" spans="2:17" x14ac:dyDescent="0.25">
      <c r="B135" s="64"/>
      <c r="F135" s="21" t="s">
        <v>53</v>
      </c>
      <c r="H135" s="13" t="str">
        <f>IF($H$127&lt;0,H77,H78)</f>
        <v>Noncurrent Liabilities-ARO</v>
      </c>
      <c r="N135" s="27">
        <f>N134</f>
        <v>7806.3470397186238</v>
      </c>
      <c r="O135" s="17"/>
      <c r="P135" s="17"/>
    </row>
    <row r="136" spans="2:17" x14ac:dyDescent="0.25">
      <c r="B136" s="64"/>
    </row>
    <row r="137" spans="2:17" x14ac:dyDescent="0.25">
      <c r="B137" s="64"/>
      <c r="E137" s="17" t="s">
        <v>74</v>
      </c>
    </row>
    <row r="138" spans="2:17" x14ac:dyDescent="0.25">
      <c r="B138" s="64"/>
    </row>
    <row r="139" spans="2:17" x14ac:dyDescent="0.25">
      <c r="B139" s="64"/>
      <c r="F139" s="4" t="s">
        <v>77</v>
      </c>
      <c r="J139" s="68">
        <f>J94-1</f>
        <v>9.5</v>
      </c>
    </row>
    <row r="140" spans="2:17" x14ac:dyDescent="0.25">
      <c r="B140" s="64"/>
      <c r="J140" s="1"/>
    </row>
    <row r="141" spans="2:17" x14ac:dyDescent="0.25">
      <c r="B141" s="64"/>
      <c r="F141" s="4" t="s">
        <v>200</v>
      </c>
      <c r="J141" s="30">
        <f>H127/(J139)</f>
        <v>821.72074102301303</v>
      </c>
    </row>
    <row r="142" spans="2:17" x14ac:dyDescent="0.25">
      <c r="B142" s="64"/>
      <c r="F142" s="4" t="s">
        <v>218</v>
      </c>
      <c r="J142" s="33">
        <f>J99+J141</f>
        <v>8161.0988740883686</v>
      </c>
      <c r="L142" s="4" t="s">
        <v>219</v>
      </c>
    </row>
    <row r="143" spans="2:17" x14ac:dyDescent="0.25">
      <c r="B143" s="64"/>
    </row>
    <row r="144" spans="2:17" x14ac:dyDescent="0.25">
      <c r="B144" s="64"/>
      <c r="F144" s="4" t="s">
        <v>129</v>
      </c>
    </row>
    <row r="145" spans="1:17" x14ac:dyDescent="0.25">
      <c r="B145" s="64"/>
      <c r="H145" s="17" t="str">
        <f>H$76</f>
        <v>Financial Statement Reporting Line</v>
      </c>
      <c r="L145" s="17"/>
      <c r="M145" s="17"/>
      <c r="N145" s="18" t="str">
        <f>R$76</f>
        <v>Amount</v>
      </c>
      <c r="O145" s="17"/>
      <c r="P145" s="17"/>
      <c r="Q145" s="17"/>
    </row>
    <row r="146" spans="1:17" x14ac:dyDescent="0.25">
      <c r="B146" s="64"/>
      <c r="F146" s="17" t="s">
        <v>52</v>
      </c>
      <c r="H146" s="13" t="str">
        <f>H103</f>
        <v>Other Non-Operating Expenses</v>
      </c>
      <c r="N146" s="27">
        <f>J142</f>
        <v>8161.0988740883686</v>
      </c>
      <c r="O146" s="17"/>
      <c r="P146" s="17"/>
    </row>
    <row r="147" spans="1:17" x14ac:dyDescent="0.25">
      <c r="B147" s="64"/>
      <c r="F147" s="21" t="s">
        <v>53</v>
      </c>
      <c r="H147" s="13" t="str">
        <f>H104</f>
        <v>Deferred Outflows of Resources - ARO</v>
      </c>
      <c r="N147" s="27">
        <f>N146</f>
        <v>8161.0988740883686</v>
      </c>
      <c r="O147" s="17"/>
      <c r="P147" s="17"/>
    </row>
    <row r="148" spans="1:17" x14ac:dyDescent="0.25">
      <c r="B148" s="64"/>
    </row>
    <row r="149" spans="1:17" x14ac:dyDescent="0.25">
      <c r="B149" s="64"/>
      <c r="D149" s="18" t="s">
        <v>78</v>
      </c>
      <c r="F149" s="4" t="s">
        <v>71</v>
      </c>
    </row>
    <row r="150" spans="1:17" x14ac:dyDescent="0.25">
      <c r="B150" s="64"/>
      <c r="F150" s="4" t="s">
        <v>201</v>
      </c>
    </row>
    <row r="151" spans="1:17" x14ac:dyDescent="0.25">
      <c r="B151" s="64"/>
      <c r="D151" s="17"/>
    </row>
    <row r="152" spans="1:17" x14ac:dyDescent="0.25">
      <c r="A152" s="41" t="s">
        <v>117</v>
      </c>
      <c r="B152" s="41" t="s">
        <v>98</v>
      </c>
    </row>
    <row r="153" spans="1:17" x14ac:dyDescent="0.25">
      <c r="B153" s="64"/>
      <c r="C153" s="12" t="s">
        <v>175</v>
      </c>
    </row>
    <row r="154" spans="1:17" x14ac:dyDescent="0.25">
      <c r="B154" s="64"/>
      <c r="C154" s="4" t="s">
        <v>176</v>
      </c>
    </row>
    <row r="155" spans="1:17" x14ac:dyDescent="0.25">
      <c r="B155" s="64"/>
      <c r="D155" s="17" t="s">
        <v>127</v>
      </c>
      <c r="E155" s="4"/>
    </row>
    <row r="156" spans="1:17" x14ac:dyDescent="0.25">
      <c r="B156" s="64"/>
      <c r="G156" s="31"/>
      <c r="H156" s="17" t="s">
        <v>94</v>
      </c>
      <c r="I156" s="17"/>
      <c r="K156" s="17"/>
      <c r="L156" s="17"/>
      <c r="M156" s="17"/>
      <c r="N156" s="18" t="s">
        <v>55</v>
      </c>
      <c r="O156" s="17"/>
      <c r="P156" s="17"/>
    </row>
    <row r="157" spans="1:17" x14ac:dyDescent="0.25">
      <c r="B157" s="64"/>
      <c r="F157" s="17" t="s">
        <v>52</v>
      </c>
      <c r="G157" s="31"/>
      <c r="H157" s="4" t="s">
        <v>125</v>
      </c>
      <c r="J157" s="13"/>
      <c r="N157" s="42"/>
    </row>
    <row r="158" spans="1:17" x14ac:dyDescent="0.25">
      <c r="B158" s="64"/>
      <c r="F158" s="21" t="s">
        <v>53</v>
      </c>
      <c r="G158" s="31"/>
      <c r="H158" s="4" t="s">
        <v>126</v>
      </c>
      <c r="J158" s="13"/>
      <c r="N158" s="42">
        <f>N157</f>
        <v>0</v>
      </c>
    </row>
    <row r="159" spans="1:17" x14ac:dyDescent="0.25">
      <c r="B159" s="64"/>
      <c r="F159" s="21"/>
      <c r="G159" s="31"/>
      <c r="H159" s="4"/>
      <c r="J159" s="13"/>
    </row>
    <row r="160" spans="1:17" outlineLevel="1" x14ac:dyDescent="0.25">
      <c r="B160" s="64" t="s">
        <v>138</v>
      </c>
      <c r="C160" s="4" t="s">
        <v>141</v>
      </c>
      <c r="F160" s="21"/>
      <c r="G160" s="31"/>
      <c r="H160" s="4"/>
      <c r="J160" s="13"/>
    </row>
    <row r="161" spans="1:14" outlineLevel="1" x14ac:dyDescent="0.25">
      <c r="B161" s="64"/>
      <c r="C161" s="17" t="s">
        <v>139</v>
      </c>
      <c r="F161" s="21"/>
      <c r="G161" s="31"/>
      <c r="H161" s="4"/>
      <c r="J161" s="13"/>
    </row>
    <row r="162" spans="1:14" outlineLevel="1" x14ac:dyDescent="0.25">
      <c r="B162" s="64"/>
      <c r="C162" s="17"/>
      <c r="G162" s="31"/>
      <c r="H162" s="17" t="s">
        <v>94</v>
      </c>
      <c r="I162" s="17"/>
      <c r="K162" s="17"/>
      <c r="L162" s="17"/>
      <c r="N162" s="18" t="s">
        <v>55</v>
      </c>
    </row>
    <row r="163" spans="1:14" outlineLevel="1" x14ac:dyDescent="0.25">
      <c r="B163" s="64"/>
      <c r="C163" s="17"/>
      <c r="F163" s="17" t="s">
        <v>52</v>
      </c>
      <c r="G163" s="31"/>
      <c r="H163" s="4" t="str">
        <f>H257</f>
        <v>Noncurrent Liabilities-ARO</v>
      </c>
      <c r="J163" s="13"/>
      <c r="N163" s="42"/>
    </row>
    <row r="164" spans="1:14" outlineLevel="1" x14ac:dyDescent="0.25">
      <c r="B164" s="64"/>
      <c r="F164" s="21" t="s">
        <v>53</v>
      </c>
      <c r="G164" s="31"/>
      <c r="H164" s="4" t="str">
        <f>H258</f>
        <v>Current Liabilities-ARO</v>
      </c>
      <c r="J164" s="13"/>
      <c r="N164" s="42">
        <f>N163</f>
        <v>0</v>
      </c>
    </row>
    <row r="165" spans="1:14" x14ac:dyDescent="0.25">
      <c r="B165" s="64"/>
    </row>
    <row r="166" spans="1:14" x14ac:dyDescent="0.25">
      <c r="A166" s="41" t="s">
        <v>118</v>
      </c>
      <c r="B166" s="64" t="s">
        <v>202</v>
      </c>
      <c r="F166" s="21"/>
      <c r="G166" s="31"/>
      <c r="H166" s="4"/>
      <c r="J166" s="13"/>
    </row>
    <row r="167" spans="1:14" x14ac:dyDescent="0.25">
      <c r="B167" s="64"/>
      <c r="C167" s="4" t="s">
        <v>71</v>
      </c>
      <c r="D167" s="18"/>
    </row>
    <row r="168" spans="1:14" x14ac:dyDescent="0.25">
      <c r="B168" s="64"/>
      <c r="C168" s="4" t="s">
        <v>217</v>
      </c>
    </row>
    <row r="169" spans="1:14" x14ac:dyDescent="0.25">
      <c r="B169" s="64"/>
    </row>
    <row r="170" spans="1:14" x14ac:dyDescent="0.25">
      <c r="B170" s="64"/>
      <c r="C170" s="17" t="s">
        <v>203</v>
      </c>
      <c r="F170" s="21"/>
      <c r="G170" s="31"/>
      <c r="H170" s="4"/>
      <c r="J170" s="13"/>
    </row>
    <row r="171" spans="1:14" x14ac:dyDescent="0.25">
      <c r="B171" s="64"/>
      <c r="C171" s="17"/>
      <c r="G171" s="31"/>
      <c r="H171" s="17" t="s">
        <v>94</v>
      </c>
      <c r="I171" s="17"/>
      <c r="K171" s="17"/>
      <c r="L171" s="17"/>
      <c r="N171" s="18" t="s">
        <v>55</v>
      </c>
    </row>
    <row r="172" spans="1:14" ht="16.5" x14ac:dyDescent="0.25">
      <c r="B172" s="64"/>
      <c r="C172" s="17"/>
      <c r="F172" s="17" t="s">
        <v>193</v>
      </c>
      <c r="G172" s="31"/>
      <c r="H172" s="4" t="str">
        <f>H263</f>
        <v>Other Non-Operating Expenses</v>
      </c>
      <c r="I172" s="17"/>
      <c r="K172" s="17"/>
      <c r="N172" s="42" t="e">
        <f>#REF!</f>
        <v>#REF!</v>
      </c>
    </row>
    <row r="173" spans="1:14" ht="16.5" x14ac:dyDescent="0.25">
      <c r="B173" s="64"/>
      <c r="C173" s="17"/>
      <c r="F173" s="17" t="s">
        <v>195</v>
      </c>
      <c r="G173" s="31"/>
      <c r="H173" s="4" t="str">
        <f>H258</f>
        <v>Current Liabilities-ARO</v>
      </c>
      <c r="J173" s="13"/>
      <c r="N173" s="42" t="e">
        <f>-#REF!</f>
        <v>#REF!</v>
      </c>
    </row>
    <row r="174" spans="1:14" x14ac:dyDescent="0.25">
      <c r="B174" s="64"/>
      <c r="F174" s="21" t="s">
        <v>53</v>
      </c>
      <c r="G174" s="31"/>
      <c r="H174" s="4" t="s">
        <v>182</v>
      </c>
      <c r="J174" s="13"/>
      <c r="N174" s="42" t="e">
        <f>SUM(N172:N173)</f>
        <v>#REF!</v>
      </c>
    </row>
    <row r="175" spans="1:14" ht="16.5" x14ac:dyDescent="0.25">
      <c r="B175" s="64"/>
      <c r="F175" s="21" t="s">
        <v>194</v>
      </c>
      <c r="G175" s="31"/>
      <c r="H175" s="4" t="str">
        <f>H256</f>
        <v>Deferred Outflows of Resources - ARO</v>
      </c>
      <c r="J175" s="13"/>
      <c r="N175" s="42">
        <v>0</v>
      </c>
    </row>
    <row r="176" spans="1:14" x14ac:dyDescent="0.25">
      <c r="B176" s="64"/>
      <c r="F176" s="21"/>
      <c r="G176" s="31"/>
      <c r="H176" s="4"/>
      <c r="J176" s="13"/>
    </row>
    <row r="177" spans="1:21" x14ac:dyDescent="0.25">
      <c r="B177" s="64"/>
      <c r="F177" s="70" t="s">
        <v>196</v>
      </c>
      <c r="G177" s="31"/>
      <c r="H177" s="4"/>
      <c r="J177" s="13"/>
    </row>
    <row r="178" spans="1:21" x14ac:dyDescent="0.25">
      <c r="B178" s="64"/>
      <c r="F178" s="70" t="s">
        <v>197</v>
      </c>
      <c r="G178" s="31"/>
      <c r="H178" s="4"/>
      <c r="J178" s="13"/>
    </row>
    <row r="179" spans="1:21" x14ac:dyDescent="0.25">
      <c r="B179" s="64"/>
      <c r="F179" s="70" t="s">
        <v>220</v>
      </c>
      <c r="G179" s="31"/>
      <c r="H179" s="4"/>
      <c r="J179" s="13"/>
    </row>
    <row r="180" spans="1:21" x14ac:dyDescent="0.25">
      <c r="B180" s="64"/>
    </row>
    <row r="181" spans="1:21" x14ac:dyDescent="0.25">
      <c r="A181" s="41" t="s">
        <v>131</v>
      </c>
      <c r="B181" s="64" t="s">
        <v>79</v>
      </c>
      <c r="C181" s="61" t="s">
        <v>179</v>
      </c>
    </row>
    <row r="182" spans="1:21" x14ac:dyDescent="0.25">
      <c r="A182" s="4"/>
      <c r="B182" s="41"/>
      <c r="C182" s="34" t="s">
        <v>81</v>
      </c>
      <c r="D182" s="4" t="s">
        <v>80</v>
      </c>
    </row>
    <row r="183" spans="1:21" x14ac:dyDescent="0.25">
      <c r="A183" s="4"/>
      <c r="B183" s="64"/>
      <c r="C183" s="31"/>
      <c r="D183" s="71"/>
      <c r="E183" s="72"/>
      <c r="F183" s="72"/>
      <c r="G183" s="72"/>
      <c r="H183" s="72"/>
      <c r="I183" s="72"/>
      <c r="J183" s="72"/>
      <c r="K183" s="72"/>
      <c r="L183" s="72"/>
      <c r="M183" s="72"/>
      <c r="N183" s="72"/>
      <c r="O183" s="72"/>
      <c r="P183" s="72"/>
      <c r="Q183" s="72"/>
      <c r="R183" s="72"/>
      <c r="S183" s="72"/>
      <c r="T183" s="72"/>
      <c r="U183" s="73"/>
    </row>
    <row r="184" spans="1:21" x14ac:dyDescent="0.25">
      <c r="A184" s="4"/>
      <c r="B184" s="64"/>
      <c r="C184" s="31"/>
      <c r="D184" s="77"/>
      <c r="E184" s="78"/>
      <c r="F184" s="78"/>
      <c r="G184" s="78"/>
      <c r="H184" s="78"/>
      <c r="I184" s="78"/>
      <c r="J184" s="78"/>
      <c r="K184" s="78"/>
      <c r="L184" s="78"/>
      <c r="M184" s="78"/>
      <c r="N184" s="78"/>
      <c r="O184" s="78"/>
      <c r="P184" s="78"/>
      <c r="Q184" s="78"/>
      <c r="R184" s="78"/>
      <c r="S184" s="78"/>
      <c r="T184" s="78"/>
      <c r="U184" s="79"/>
    </row>
    <row r="185" spans="1:21" ht="12.75" x14ac:dyDescent="0.2">
      <c r="A185" s="4"/>
      <c r="C185" s="31"/>
      <c r="D185" s="77"/>
      <c r="E185" s="78"/>
      <c r="F185" s="78"/>
      <c r="G185" s="78"/>
      <c r="H185" s="78"/>
      <c r="I185" s="78"/>
      <c r="J185" s="78"/>
      <c r="K185" s="78"/>
      <c r="L185" s="78"/>
      <c r="M185" s="78"/>
      <c r="N185" s="78"/>
      <c r="O185" s="78"/>
      <c r="P185" s="78"/>
      <c r="Q185" s="78"/>
      <c r="R185" s="78"/>
      <c r="S185" s="78"/>
      <c r="T185" s="78"/>
      <c r="U185" s="79"/>
    </row>
    <row r="186" spans="1:21" ht="12.75" x14ac:dyDescent="0.2">
      <c r="A186" s="4"/>
      <c r="C186" s="31"/>
      <c r="D186" s="77"/>
      <c r="E186" s="78"/>
      <c r="F186" s="78"/>
      <c r="G186" s="78"/>
      <c r="H186" s="78"/>
      <c r="I186" s="78"/>
      <c r="J186" s="78"/>
      <c r="K186" s="78"/>
      <c r="L186" s="78"/>
      <c r="M186" s="78"/>
      <c r="N186" s="78"/>
      <c r="O186" s="78"/>
      <c r="P186" s="78"/>
      <c r="Q186" s="78"/>
      <c r="R186" s="78"/>
      <c r="S186" s="78"/>
      <c r="T186" s="78"/>
      <c r="U186" s="79"/>
    </row>
    <row r="187" spans="1:21" ht="12.75" x14ac:dyDescent="0.2">
      <c r="A187" s="4"/>
      <c r="C187" s="31"/>
      <c r="D187" s="77"/>
      <c r="E187" s="78"/>
      <c r="F187" s="78"/>
      <c r="G187" s="78"/>
      <c r="H187" s="78"/>
      <c r="I187" s="78"/>
      <c r="J187" s="78"/>
      <c r="K187" s="78"/>
      <c r="L187" s="78"/>
      <c r="M187" s="78"/>
      <c r="N187" s="78"/>
      <c r="O187" s="78"/>
      <c r="P187" s="78"/>
      <c r="Q187" s="78"/>
      <c r="R187" s="78"/>
      <c r="S187" s="78"/>
      <c r="T187" s="78"/>
      <c r="U187" s="79"/>
    </row>
    <row r="188" spans="1:21" ht="12.75" x14ac:dyDescent="0.2">
      <c r="A188" s="4"/>
      <c r="C188" s="31"/>
      <c r="D188" s="77"/>
      <c r="E188" s="78"/>
      <c r="F188" s="78"/>
      <c r="G188" s="78"/>
      <c r="H188" s="78"/>
      <c r="I188" s="78"/>
      <c r="J188" s="78"/>
      <c r="K188" s="78"/>
      <c r="L188" s="78"/>
      <c r="M188" s="78"/>
      <c r="N188" s="78"/>
      <c r="O188" s="78"/>
      <c r="P188" s="78"/>
      <c r="Q188" s="78"/>
      <c r="R188" s="78"/>
      <c r="S188" s="78"/>
      <c r="T188" s="78"/>
      <c r="U188" s="79"/>
    </row>
    <row r="189" spans="1:21" ht="12.75" x14ac:dyDescent="0.2">
      <c r="A189" s="4"/>
      <c r="C189" s="31"/>
      <c r="D189" s="74"/>
      <c r="E189" s="75"/>
      <c r="F189" s="75"/>
      <c r="G189" s="75"/>
      <c r="H189" s="75"/>
      <c r="I189" s="75"/>
      <c r="J189" s="75"/>
      <c r="K189" s="75"/>
      <c r="L189" s="75"/>
      <c r="M189" s="75"/>
      <c r="N189" s="75"/>
      <c r="O189" s="75"/>
      <c r="P189" s="75"/>
      <c r="Q189" s="75"/>
      <c r="R189" s="75"/>
      <c r="S189" s="75"/>
      <c r="T189" s="75"/>
      <c r="U189" s="76"/>
    </row>
    <row r="190" spans="1:21" ht="12.75" x14ac:dyDescent="0.2">
      <c r="A190" s="4"/>
      <c r="C190" s="31"/>
    </row>
    <row r="191" spans="1:21" ht="12.75" x14ac:dyDescent="0.2">
      <c r="A191" s="4"/>
      <c r="C191" s="34" t="s">
        <v>82</v>
      </c>
      <c r="D191" s="4" t="s">
        <v>110</v>
      </c>
    </row>
    <row r="192" spans="1:21" ht="12.75" x14ac:dyDescent="0.2">
      <c r="A192" s="4"/>
      <c r="C192" s="31"/>
      <c r="D192" s="71"/>
      <c r="E192" s="72"/>
      <c r="F192" s="72"/>
      <c r="G192" s="72"/>
      <c r="H192" s="72"/>
      <c r="I192" s="72"/>
      <c r="J192" s="72"/>
      <c r="K192" s="72"/>
      <c r="L192" s="72"/>
      <c r="M192" s="72"/>
      <c r="N192" s="72"/>
      <c r="O192" s="72"/>
      <c r="P192" s="72"/>
      <c r="Q192" s="72"/>
      <c r="R192" s="72"/>
      <c r="S192" s="72"/>
      <c r="T192" s="72"/>
      <c r="U192" s="73"/>
    </row>
    <row r="193" spans="1:21" ht="12.75" x14ac:dyDescent="0.2">
      <c r="A193" s="4"/>
      <c r="C193" s="31"/>
      <c r="D193" s="77"/>
      <c r="E193" s="78"/>
      <c r="F193" s="78"/>
      <c r="G193" s="78"/>
      <c r="H193" s="78"/>
      <c r="I193" s="78"/>
      <c r="J193" s="78"/>
      <c r="K193" s="78"/>
      <c r="L193" s="78"/>
      <c r="M193" s="78"/>
      <c r="N193" s="78"/>
      <c r="O193" s="78"/>
      <c r="P193" s="78"/>
      <c r="Q193" s="78"/>
      <c r="R193" s="78"/>
      <c r="S193" s="78"/>
      <c r="T193" s="78"/>
      <c r="U193" s="79"/>
    </row>
    <row r="194" spans="1:21" ht="12.75" x14ac:dyDescent="0.2">
      <c r="A194" s="4"/>
      <c r="C194" s="31"/>
      <c r="D194" s="77"/>
      <c r="E194" s="78"/>
      <c r="F194" s="78"/>
      <c r="G194" s="78"/>
      <c r="H194" s="78"/>
      <c r="I194" s="78"/>
      <c r="J194" s="78"/>
      <c r="K194" s="78"/>
      <c r="L194" s="78"/>
      <c r="M194" s="78"/>
      <c r="N194" s="78"/>
      <c r="O194" s="78"/>
      <c r="P194" s="78"/>
      <c r="Q194" s="78"/>
      <c r="R194" s="78"/>
      <c r="S194" s="78"/>
      <c r="T194" s="78"/>
      <c r="U194" s="79"/>
    </row>
    <row r="195" spans="1:21" ht="12.75" x14ac:dyDescent="0.2">
      <c r="A195" s="4"/>
      <c r="C195" s="31"/>
      <c r="D195" s="77"/>
      <c r="E195" s="78"/>
      <c r="F195" s="78"/>
      <c r="G195" s="78"/>
      <c r="H195" s="78"/>
      <c r="I195" s="78"/>
      <c r="J195" s="78"/>
      <c r="K195" s="78"/>
      <c r="L195" s="78"/>
      <c r="M195" s="78"/>
      <c r="N195" s="78"/>
      <c r="O195" s="78"/>
      <c r="P195" s="78"/>
      <c r="Q195" s="78"/>
      <c r="R195" s="78"/>
      <c r="S195" s="78"/>
      <c r="T195" s="78"/>
      <c r="U195" s="79"/>
    </row>
    <row r="196" spans="1:21" ht="12.75" x14ac:dyDescent="0.2">
      <c r="A196" s="4"/>
      <c r="C196" s="31"/>
      <c r="D196" s="77"/>
      <c r="E196" s="78"/>
      <c r="F196" s="78"/>
      <c r="G196" s="78"/>
      <c r="H196" s="78"/>
      <c r="I196" s="78"/>
      <c r="J196" s="78"/>
      <c r="K196" s="78"/>
      <c r="L196" s="78"/>
      <c r="M196" s="78"/>
      <c r="N196" s="78"/>
      <c r="O196" s="78"/>
      <c r="P196" s="78"/>
      <c r="Q196" s="78"/>
      <c r="R196" s="78"/>
      <c r="S196" s="78"/>
      <c r="T196" s="78"/>
      <c r="U196" s="79"/>
    </row>
    <row r="197" spans="1:21" ht="12.75" x14ac:dyDescent="0.2">
      <c r="A197" s="4"/>
      <c r="C197" s="31"/>
      <c r="D197" s="77"/>
      <c r="E197" s="78"/>
      <c r="F197" s="78"/>
      <c r="G197" s="78"/>
      <c r="H197" s="78"/>
      <c r="I197" s="78"/>
      <c r="J197" s="78"/>
      <c r="K197" s="78"/>
      <c r="L197" s="78"/>
      <c r="M197" s="78"/>
      <c r="N197" s="78"/>
      <c r="O197" s="78"/>
      <c r="P197" s="78"/>
      <c r="Q197" s="78"/>
      <c r="R197" s="78"/>
      <c r="S197" s="78"/>
      <c r="T197" s="78"/>
      <c r="U197" s="79"/>
    </row>
    <row r="198" spans="1:21" ht="12.75" x14ac:dyDescent="0.2">
      <c r="A198" s="4"/>
      <c r="B198" s="4"/>
      <c r="C198" s="31"/>
      <c r="D198" s="74"/>
      <c r="E198" s="75"/>
      <c r="F198" s="75"/>
      <c r="G198" s="75"/>
      <c r="H198" s="75"/>
      <c r="I198" s="75"/>
      <c r="J198" s="75"/>
      <c r="K198" s="75"/>
      <c r="L198" s="75"/>
      <c r="M198" s="75"/>
      <c r="N198" s="75"/>
      <c r="O198" s="75"/>
      <c r="P198" s="75"/>
      <c r="Q198" s="75"/>
      <c r="R198" s="75"/>
      <c r="S198" s="75"/>
      <c r="T198" s="75"/>
      <c r="U198" s="76"/>
    </row>
    <row r="199" spans="1:21" ht="12.75" x14ac:dyDescent="0.2">
      <c r="A199" s="4"/>
      <c r="B199" s="4"/>
      <c r="C199" s="31"/>
    </row>
    <row r="200" spans="1:21" ht="12.75" x14ac:dyDescent="0.2">
      <c r="A200" s="4"/>
      <c r="B200" s="4"/>
      <c r="C200" s="34" t="s">
        <v>83</v>
      </c>
      <c r="D200" s="4" t="s">
        <v>84</v>
      </c>
    </row>
    <row r="201" spans="1:21" ht="12.75" x14ac:dyDescent="0.2">
      <c r="A201" s="4"/>
      <c r="B201" s="4"/>
      <c r="C201" s="31"/>
      <c r="D201" s="71"/>
      <c r="E201" s="72"/>
      <c r="F201" s="72"/>
      <c r="G201" s="72"/>
      <c r="H201" s="72"/>
      <c r="I201" s="72"/>
      <c r="J201" s="72"/>
      <c r="K201" s="72"/>
      <c r="L201" s="72"/>
      <c r="M201" s="72"/>
      <c r="N201" s="72"/>
      <c r="O201" s="72"/>
      <c r="P201" s="72"/>
      <c r="Q201" s="72"/>
      <c r="R201" s="72"/>
      <c r="S201" s="72"/>
      <c r="T201" s="72"/>
      <c r="U201" s="73"/>
    </row>
    <row r="202" spans="1:21" ht="12.75" x14ac:dyDescent="0.2">
      <c r="A202" s="4"/>
      <c r="B202" s="4"/>
      <c r="D202" s="74"/>
      <c r="E202" s="75"/>
      <c r="F202" s="75"/>
      <c r="G202" s="75"/>
      <c r="H202" s="75"/>
      <c r="I202" s="75"/>
      <c r="J202" s="75"/>
      <c r="K202" s="75"/>
      <c r="L202" s="75"/>
      <c r="M202" s="75"/>
      <c r="N202" s="75"/>
      <c r="O202" s="75"/>
      <c r="P202" s="75"/>
      <c r="Q202" s="75"/>
      <c r="R202" s="75"/>
      <c r="S202" s="75"/>
      <c r="T202" s="75"/>
      <c r="U202" s="76"/>
    </row>
    <row r="204" spans="1:21" ht="12.75" x14ac:dyDescent="0.2">
      <c r="A204" s="4"/>
      <c r="B204" s="4"/>
      <c r="C204" s="34" t="s">
        <v>85</v>
      </c>
      <c r="D204" s="4" t="s">
        <v>86</v>
      </c>
    </row>
    <row r="205" spans="1:21" ht="12.75" x14ac:dyDescent="0.2">
      <c r="A205" s="4"/>
      <c r="B205" s="4"/>
      <c r="C205" s="34"/>
      <c r="D205" s="4" t="s">
        <v>87</v>
      </c>
    </row>
    <row r="206" spans="1:21" ht="12.75" x14ac:dyDescent="0.2">
      <c r="A206" s="4"/>
      <c r="B206" s="4"/>
      <c r="C206" s="31"/>
      <c r="D206" s="71"/>
      <c r="E206" s="72"/>
      <c r="F206" s="72"/>
      <c r="G206" s="72"/>
      <c r="H206" s="72"/>
      <c r="I206" s="72"/>
      <c r="J206" s="72"/>
      <c r="K206" s="72"/>
      <c r="L206" s="72"/>
      <c r="M206" s="72"/>
      <c r="N206" s="72"/>
      <c r="O206" s="72"/>
      <c r="P206" s="72"/>
      <c r="Q206" s="72"/>
      <c r="R206" s="72"/>
      <c r="S206" s="72"/>
      <c r="T206" s="72"/>
      <c r="U206" s="73"/>
    </row>
    <row r="207" spans="1:21" ht="12.75" x14ac:dyDescent="0.2">
      <c r="A207" s="4"/>
      <c r="B207" s="4"/>
      <c r="C207" s="31"/>
      <c r="D207" s="77"/>
      <c r="E207" s="78"/>
      <c r="F207" s="78"/>
      <c r="G207" s="78"/>
      <c r="H207" s="78"/>
      <c r="I207" s="78"/>
      <c r="J207" s="78"/>
      <c r="K207" s="78"/>
      <c r="L207" s="78"/>
      <c r="M207" s="78"/>
      <c r="N207" s="78"/>
      <c r="O207" s="78"/>
      <c r="P207" s="78"/>
      <c r="Q207" s="78"/>
      <c r="R207" s="78"/>
      <c r="S207" s="78"/>
      <c r="T207" s="78"/>
      <c r="U207" s="79"/>
    </row>
    <row r="208" spans="1:21" ht="12.75" x14ac:dyDescent="0.2">
      <c r="A208" s="4"/>
      <c r="B208" s="4"/>
      <c r="C208" s="31"/>
      <c r="D208" s="77"/>
      <c r="E208" s="78"/>
      <c r="F208" s="78"/>
      <c r="G208" s="78"/>
      <c r="H208" s="78"/>
      <c r="I208" s="78"/>
      <c r="J208" s="78"/>
      <c r="K208" s="78"/>
      <c r="L208" s="78"/>
      <c r="M208" s="78"/>
      <c r="N208" s="78"/>
      <c r="O208" s="78"/>
      <c r="P208" s="78"/>
      <c r="Q208" s="78"/>
      <c r="R208" s="78"/>
      <c r="S208" s="78"/>
      <c r="T208" s="78"/>
      <c r="U208" s="79"/>
    </row>
    <row r="209" spans="1:21" ht="12.75" x14ac:dyDescent="0.2">
      <c r="A209" s="4"/>
      <c r="B209" s="4"/>
      <c r="C209" s="31"/>
      <c r="D209" s="74"/>
      <c r="E209" s="75"/>
      <c r="F209" s="75"/>
      <c r="G209" s="75"/>
      <c r="H209" s="75"/>
      <c r="I209" s="75"/>
      <c r="J209" s="75"/>
      <c r="K209" s="75"/>
      <c r="L209" s="75"/>
      <c r="M209" s="75"/>
      <c r="N209" s="75"/>
      <c r="O209" s="75"/>
      <c r="P209" s="75"/>
      <c r="Q209" s="75"/>
      <c r="R209" s="75"/>
      <c r="S209" s="75"/>
      <c r="T209" s="75"/>
      <c r="U209" s="76"/>
    </row>
    <row r="210" spans="1:21" ht="12.75" x14ac:dyDescent="0.2">
      <c r="A210" s="4"/>
      <c r="B210" s="4"/>
      <c r="C210" s="31"/>
      <c r="D210" s="35"/>
      <c r="E210" s="35"/>
      <c r="F210" s="35"/>
      <c r="G210" s="35"/>
      <c r="H210" s="35"/>
      <c r="I210" s="35"/>
      <c r="J210" s="35"/>
      <c r="K210" s="35"/>
      <c r="L210" s="35"/>
      <c r="M210" s="35"/>
      <c r="N210" s="35"/>
      <c r="O210" s="35"/>
      <c r="P210" s="35"/>
      <c r="Q210" s="35"/>
      <c r="R210" s="35"/>
      <c r="S210" s="35"/>
      <c r="T210" s="35"/>
      <c r="U210" s="35"/>
    </row>
    <row r="211" spans="1:21" ht="12.75" x14ac:dyDescent="0.2">
      <c r="A211" s="4"/>
      <c r="B211" s="4"/>
      <c r="C211" s="34" t="s">
        <v>88</v>
      </c>
      <c r="D211" s="4" t="s">
        <v>89</v>
      </c>
    </row>
    <row r="212" spans="1:21" ht="12.75" x14ac:dyDescent="0.2">
      <c r="A212" s="4"/>
      <c r="B212" s="4"/>
      <c r="C212" s="31"/>
      <c r="D212" s="71"/>
      <c r="E212" s="72"/>
      <c r="F212" s="72"/>
      <c r="G212" s="72"/>
      <c r="H212" s="72"/>
      <c r="I212" s="72"/>
      <c r="J212" s="72"/>
      <c r="K212" s="72"/>
      <c r="L212" s="72"/>
      <c r="M212" s="72"/>
      <c r="N212" s="72"/>
      <c r="O212" s="72"/>
      <c r="P212" s="72"/>
      <c r="Q212" s="72"/>
      <c r="R212" s="72"/>
      <c r="S212" s="72"/>
      <c r="T212" s="72"/>
      <c r="U212" s="73"/>
    </row>
    <row r="213" spans="1:21" ht="12.75" x14ac:dyDescent="0.2">
      <c r="A213" s="4"/>
      <c r="B213" s="4"/>
      <c r="D213" s="74"/>
      <c r="E213" s="75"/>
      <c r="F213" s="75"/>
      <c r="G213" s="75"/>
      <c r="H213" s="75"/>
      <c r="I213" s="75"/>
      <c r="J213" s="75"/>
      <c r="K213" s="75"/>
      <c r="L213" s="75"/>
      <c r="M213" s="75"/>
      <c r="N213" s="75"/>
      <c r="O213" s="75"/>
      <c r="P213" s="75"/>
      <c r="Q213" s="75"/>
      <c r="R213" s="75"/>
      <c r="S213" s="75"/>
      <c r="T213" s="75"/>
      <c r="U213" s="76"/>
    </row>
    <row r="215" spans="1:21" ht="12.75" x14ac:dyDescent="0.2">
      <c r="A215" s="4"/>
      <c r="B215" s="4"/>
      <c r="D215" s="4" t="s">
        <v>180</v>
      </c>
    </row>
    <row r="216" spans="1:21" ht="12.75" x14ac:dyDescent="0.2">
      <c r="A216" s="4"/>
      <c r="B216" s="4"/>
      <c r="D216" s="71"/>
      <c r="E216" s="72"/>
      <c r="F216" s="72"/>
      <c r="G216" s="72"/>
      <c r="H216" s="72"/>
      <c r="I216" s="72"/>
      <c r="J216" s="72"/>
      <c r="K216" s="72"/>
      <c r="L216" s="72"/>
      <c r="M216" s="72"/>
      <c r="N216" s="72"/>
      <c r="O216" s="72"/>
      <c r="P216" s="72"/>
      <c r="Q216" s="72"/>
      <c r="R216" s="72"/>
      <c r="S216" s="72"/>
      <c r="T216" s="72"/>
      <c r="U216" s="73"/>
    </row>
    <row r="217" spans="1:21" ht="12.75" x14ac:dyDescent="0.2">
      <c r="A217" s="4"/>
      <c r="B217" s="4"/>
      <c r="D217" s="77"/>
      <c r="E217" s="78"/>
      <c r="F217" s="78"/>
      <c r="G217" s="78"/>
      <c r="H217" s="78"/>
      <c r="I217" s="78"/>
      <c r="J217" s="78"/>
      <c r="K217" s="78"/>
      <c r="L217" s="78"/>
      <c r="M217" s="78"/>
      <c r="N217" s="78"/>
      <c r="O217" s="78"/>
      <c r="P217" s="78"/>
      <c r="Q217" s="78"/>
      <c r="R217" s="78"/>
      <c r="S217" s="78"/>
      <c r="T217" s="78"/>
      <c r="U217" s="79"/>
    </row>
    <row r="218" spans="1:21" ht="12.75" x14ac:dyDescent="0.2">
      <c r="A218" s="4"/>
      <c r="B218" s="4"/>
      <c r="D218" s="77"/>
      <c r="E218" s="78"/>
      <c r="F218" s="78"/>
      <c r="G218" s="78"/>
      <c r="H218" s="78"/>
      <c r="I218" s="78"/>
      <c r="J218" s="78"/>
      <c r="K218" s="78"/>
      <c r="L218" s="78"/>
      <c r="M218" s="78"/>
      <c r="N218" s="78"/>
      <c r="O218" s="78"/>
      <c r="P218" s="78"/>
      <c r="Q218" s="78"/>
      <c r="R218" s="78"/>
      <c r="S218" s="78"/>
      <c r="T218" s="78"/>
      <c r="U218" s="79"/>
    </row>
    <row r="219" spans="1:21" ht="12.75" x14ac:dyDescent="0.2">
      <c r="A219" s="4"/>
      <c r="B219" s="4"/>
      <c r="D219" s="77"/>
      <c r="E219" s="78"/>
      <c r="F219" s="78"/>
      <c r="G219" s="78"/>
      <c r="H219" s="78"/>
      <c r="I219" s="78"/>
      <c r="J219" s="78"/>
      <c r="K219" s="78"/>
      <c r="L219" s="78"/>
      <c r="M219" s="78"/>
      <c r="N219" s="78"/>
      <c r="O219" s="78"/>
      <c r="P219" s="78"/>
      <c r="Q219" s="78"/>
      <c r="R219" s="78"/>
      <c r="S219" s="78"/>
      <c r="T219" s="78"/>
      <c r="U219" s="79"/>
    </row>
    <row r="220" spans="1:21" ht="12.75" x14ac:dyDescent="0.2">
      <c r="A220" s="4"/>
      <c r="B220" s="4"/>
      <c r="D220" s="77"/>
      <c r="E220" s="78"/>
      <c r="F220" s="78"/>
      <c r="G220" s="78"/>
      <c r="H220" s="78"/>
      <c r="I220" s="78"/>
      <c r="J220" s="78"/>
      <c r="K220" s="78"/>
      <c r="L220" s="78"/>
      <c r="M220" s="78"/>
      <c r="N220" s="78"/>
      <c r="O220" s="78"/>
      <c r="P220" s="78"/>
      <c r="Q220" s="78"/>
      <c r="R220" s="78"/>
      <c r="S220" s="78"/>
      <c r="T220" s="78"/>
      <c r="U220" s="79"/>
    </row>
    <row r="221" spans="1:21" ht="12.75" x14ac:dyDescent="0.2">
      <c r="A221" s="4"/>
      <c r="B221" s="4"/>
      <c r="D221" s="77"/>
      <c r="E221" s="78"/>
      <c r="F221" s="78"/>
      <c r="G221" s="78"/>
      <c r="H221" s="78"/>
      <c r="I221" s="78"/>
      <c r="J221" s="78"/>
      <c r="K221" s="78"/>
      <c r="L221" s="78"/>
      <c r="M221" s="78"/>
      <c r="N221" s="78"/>
      <c r="O221" s="78"/>
      <c r="P221" s="78"/>
      <c r="Q221" s="78"/>
      <c r="R221" s="78"/>
      <c r="S221" s="78"/>
      <c r="T221" s="78"/>
      <c r="U221" s="79"/>
    </row>
    <row r="222" spans="1:21" ht="12.75" x14ac:dyDescent="0.2">
      <c r="A222" s="4"/>
      <c r="B222" s="4"/>
      <c r="D222" s="74"/>
      <c r="E222" s="75"/>
      <c r="F222" s="75"/>
      <c r="G222" s="75"/>
      <c r="H222" s="75"/>
      <c r="I222" s="75"/>
      <c r="J222" s="75"/>
      <c r="K222" s="75"/>
      <c r="L222" s="75"/>
      <c r="M222" s="75"/>
      <c r="N222" s="75"/>
      <c r="O222" s="75"/>
      <c r="P222" s="75"/>
      <c r="Q222" s="75"/>
      <c r="R222" s="75"/>
      <c r="S222" s="75"/>
      <c r="T222" s="75"/>
      <c r="U222" s="76"/>
    </row>
    <row r="224" spans="1:21" ht="12.75" x14ac:dyDescent="0.2">
      <c r="A224" s="4"/>
      <c r="B224" s="4"/>
      <c r="C224" s="61" t="s">
        <v>181</v>
      </c>
    </row>
    <row r="225" spans="1:22" ht="15.75" customHeight="1" x14ac:dyDescent="0.2">
      <c r="A225" s="4"/>
      <c r="B225" s="4"/>
      <c r="C225" s="62" t="s">
        <v>97</v>
      </c>
      <c r="D225" s="62"/>
      <c r="E225" s="62"/>
      <c r="F225" s="62"/>
      <c r="G225" s="62"/>
      <c r="H225" s="62"/>
      <c r="I225" s="62"/>
      <c r="J225" s="62"/>
      <c r="K225" s="62"/>
      <c r="L225" s="62"/>
      <c r="M225" s="62"/>
      <c r="N225" s="62"/>
      <c r="O225" s="62"/>
      <c r="P225" s="62"/>
      <c r="Q225" s="62"/>
      <c r="R225" s="62"/>
      <c r="S225" s="62"/>
      <c r="T225" s="62"/>
      <c r="U225" s="62"/>
      <c r="V225" s="62"/>
    </row>
    <row r="226" spans="1:22" ht="12.75" x14ac:dyDescent="0.2">
      <c r="A226" s="4"/>
      <c r="B226" s="4"/>
      <c r="C226" s="34" t="s">
        <v>0</v>
      </c>
      <c r="D226" s="4" t="s">
        <v>99</v>
      </c>
    </row>
    <row r="227" spans="1:22" ht="13.15" customHeight="1" x14ac:dyDescent="0.2">
      <c r="A227" s="4"/>
      <c r="B227" s="4"/>
      <c r="C227" s="34"/>
      <c r="E227" s="43" t="s">
        <v>102</v>
      </c>
      <c r="F227" s="62" t="s">
        <v>105</v>
      </c>
      <c r="G227" s="62"/>
      <c r="H227" s="62"/>
      <c r="I227" s="62"/>
      <c r="J227" s="62"/>
      <c r="K227" s="62"/>
      <c r="L227" s="62"/>
      <c r="M227" s="62"/>
      <c r="N227" s="62"/>
      <c r="O227" s="62"/>
      <c r="P227" s="62"/>
      <c r="Q227" s="62"/>
      <c r="R227" s="62"/>
      <c r="S227" s="62"/>
      <c r="T227" s="62"/>
      <c r="U227" s="62"/>
      <c r="V227" s="62"/>
    </row>
    <row r="228" spans="1:22" ht="12.75" x14ac:dyDescent="0.2">
      <c r="A228" s="4"/>
      <c r="B228" s="4"/>
      <c r="C228" s="34"/>
      <c r="E228" s="44" t="s">
        <v>101</v>
      </c>
      <c r="F228" s="82" t="s">
        <v>106</v>
      </c>
      <c r="G228" s="82"/>
      <c r="H228" s="82"/>
      <c r="I228" s="82"/>
      <c r="J228" s="82"/>
      <c r="K228" s="82"/>
      <c r="L228" s="82"/>
      <c r="M228" s="82"/>
      <c r="N228" s="82"/>
      <c r="O228" s="82"/>
      <c r="P228" s="82"/>
      <c r="Q228" s="82"/>
      <c r="R228" s="82"/>
      <c r="S228" s="82"/>
      <c r="T228" s="82"/>
      <c r="U228" s="82"/>
      <c r="V228" s="82"/>
    </row>
    <row r="229" spans="1:22" ht="12.75" x14ac:dyDescent="0.2">
      <c r="A229" s="4"/>
      <c r="B229" s="4"/>
      <c r="C229" s="34"/>
      <c r="E229" s="44" t="s">
        <v>100</v>
      </c>
      <c r="F229" s="4" t="s">
        <v>107</v>
      </c>
    </row>
    <row r="230" spans="1:22" ht="12.75" x14ac:dyDescent="0.2">
      <c r="A230" s="4"/>
      <c r="B230" s="4"/>
      <c r="D230" s="71"/>
      <c r="E230" s="72"/>
      <c r="F230" s="72"/>
      <c r="G230" s="72"/>
      <c r="H230" s="72"/>
      <c r="I230" s="72"/>
      <c r="J230" s="72"/>
      <c r="K230" s="72"/>
      <c r="L230" s="72"/>
      <c r="M230" s="72"/>
      <c r="N230" s="72"/>
      <c r="O230" s="72"/>
      <c r="P230" s="72"/>
      <c r="Q230" s="72"/>
      <c r="R230" s="72"/>
      <c r="S230" s="72"/>
      <c r="T230" s="72"/>
      <c r="U230" s="73"/>
    </row>
    <row r="231" spans="1:22" ht="12.75" x14ac:dyDescent="0.2">
      <c r="A231" s="4"/>
      <c r="B231" s="4"/>
      <c r="D231" s="77"/>
      <c r="E231" s="78"/>
      <c r="F231" s="78"/>
      <c r="G231" s="78"/>
      <c r="H231" s="78"/>
      <c r="I231" s="78"/>
      <c r="J231" s="78"/>
      <c r="K231" s="78"/>
      <c r="L231" s="78"/>
      <c r="M231" s="78"/>
      <c r="N231" s="78"/>
      <c r="O231" s="78"/>
      <c r="P231" s="78"/>
      <c r="Q231" s="78"/>
      <c r="R231" s="78"/>
      <c r="S231" s="78"/>
      <c r="T231" s="78"/>
      <c r="U231" s="79"/>
    </row>
    <row r="232" spans="1:22" ht="12.75" x14ac:dyDescent="0.2">
      <c r="A232" s="4"/>
      <c r="B232" s="4"/>
      <c r="D232" s="77"/>
      <c r="E232" s="78"/>
      <c r="F232" s="78"/>
      <c r="G232" s="78"/>
      <c r="H232" s="78"/>
      <c r="I232" s="78"/>
      <c r="J232" s="78"/>
      <c r="K232" s="78"/>
      <c r="L232" s="78"/>
      <c r="M232" s="78"/>
      <c r="N232" s="78"/>
      <c r="O232" s="78"/>
      <c r="P232" s="78"/>
      <c r="Q232" s="78"/>
      <c r="R232" s="78"/>
      <c r="S232" s="78"/>
      <c r="T232" s="78"/>
      <c r="U232" s="79"/>
    </row>
    <row r="233" spans="1:22" ht="12.75" x14ac:dyDescent="0.2">
      <c r="A233" s="4"/>
      <c r="B233" s="4"/>
      <c r="D233" s="77"/>
      <c r="E233" s="78"/>
      <c r="F233" s="78"/>
      <c r="G233" s="78"/>
      <c r="H233" s="78"/>
      <c r="I233" s="78"/>
      <c r="J233" s="78"/>
      <c r="K233" s="78"/>
      <c r="L233" s="78"/>
      <c r="M233" s="78"/>
      <c r="N233" s="78"/>
      <c r="O233" s="78"/>
      <c r="P233" s="78"/>
      <c r="Q233" s="78"/>
      <c r="R233" s="78"/>
      <c r="S233" s="78"/>
      <c r="T233" s="78"/>
      <c r="U233" s="79"/>
    </row>
    <row r="234" spans="1:22" ht="12.75" x14ac:dyDescent="0.2">
      <c r="A234" s="4"/>
      <c r="B234" s="4"/>
      <c r="D234" s="77"/>
      <c r="E234" s="78"/>
      <c r="F234" s="78"/>
      <c r="G234" s="78"/>
      <c r="H234" s="78"/>
      <c r="I234" s="78"/>
      <c r="J234" s="78"/>
      <c r="K234" s="78"/>
      <c r="L234" s="78"/>
      <c r="M234" s="78"/>
      <c r="N234" s="78"/>
      <c r="O234" s="78"/>
      <c r="P234" s="78"/>
      <c r="Q234" s="78"/>
      <c r="R234" s="78"/>
      <c r="S234" s="78"/>
      <c r="T234" s="78"/>
      <c r="U234" s="79"/>
    </row>
    <row r="235" spans="1:22" ht="12.75" x14ac:dyDescent="0.2">
      <c r="A235" s="4"/>
      <c r="B235" s="4"/>
      <c r="D235" s="77"/>
      <c r="E235" s="78"/>
      <c r="F235" s="78"/>
      <c r="G235" s="78"/>
      <c r="H235" s="78"/>
      <c r="I235" s="78"/>
      <c r="J235" s="78"/>
      <c r="K235" s="78"/>
      <c r="L235" s="78"/>
      <c r="M235" s="78"/>
      <c r="N235" s="78"/>
      <c r="O235" s="78"/>
      <c r="P235" s="78"/>
      <c r="Q235" s="78"/>
      <c r="R235" s="78"/>
      <c r="S235" s="78"/>
      <c r="T235" s="78"/>
      <c r="U235" s="79"/>
    </row>
    <row r="236" spans="1:22" ht="12.75" x14ac:dyDescent="0.2">
      <c r="A236" s="4"/>
      <c r="B236" s="4"/>
      <c r="D236" s="74"/>
      <c r="E236" s="75"/>
      <c r="F236" s="75"/>
      <c r="G236" s="75"/>
      <c r="H236" s="75"/>
      <c r="I236" s="75"/>
      <c r="J236" s="75"/>
      <c r="K236" s="75"/>
      <c r="L236" s="75"/>
      <c r="M236" s="75"/>
      <c r="N236" s="75"/>
      <c r="O236" s="75"/>
      <c r="P236" s="75"/>
      <c r="Q236" s="75"/>
      <c r="R236" s="75"/>
      <c r="S236" s="75"/>
      <c r="T236" s="75"/>
      <c r="U236" s="76"/>
    </row>
    <row r="237" spans="1:22" ht="12.75" x14ac:dyDescent="0.2">
      <c r="A237" s="4"/>
      <c r="B237" s="4"/>
      <c r="D237" s="35"/>
      <c r="E237" s="35"/>
      <c r="F237" s="35"/>
      <c r="G237" s="35"/>
      <c r="H237" s="35"/>
      <c r="I237" s="35"/>
      <c r="J237" s="35"/>
      <c r="K237" s="35"/>
      <c r="L237" s="35"/>
      <c r="M237" s="35"/>
      <c r="N237" s="35"/>
      <c r="O237" s="35"/>
      <c r="P237" s="35"/>
      <c r="Q237" s="35"/>
      <c r="R237" s="35"/>
      <c r="S237" s="35"/>
      <c r="T237" s="35"/>
      <c r="U237" s="35"/>
    </row>
    <row r="238" spans="1:22" ht="15.75" customHeight="1" x14ac:dyDescent="0.2">
      <c r="A238" s="4"/>
      <c r="B238" s="4"/>
      <c r="C238" s="34" t="s">
        <v>1</v>
      </c>
      <c r="D238" s="62" t="s">
        <v>104</v>
      </c>
      <c r="E238" s="62"/>
      <c r="F238" s="62"/>
      <c r="G238" s="62"/>
      <c r="H238" s="62"/>
      <c r="I238" s="62"/>
      <c r="J238" s="62"/>
      <c r="K238" s="62"/>
      <c r="L238" s="62"/>
      <c r="M238" s="62"/>
      <c r="N238" s="62"/>
      <c r="O238" s="62"/>
      <c r="P238" s="62"/>
      <c r="Q238" s="62"/>
      <c r="R238" s="62"/>
      <c r="S238" s="62"/>
      <c r="T238" s="62"/>
      <c r="U238" s="62"/>
      <c r="V238" s="62"/>
    </row>
    <row r="239" spans="1:22" ht="12.75" x14ac:dyDescent="0.2">
      <c r="A239" s="4"/>
      <c r="B239" s="4"/>
      <c r="D239" s="71"/>
      <c r="E239" s="72"/>
      <c r="F239" s="72"/>
      <c r="G239" s="72"/>
      <c r="H239" s="72"/>
      <c r="I239" s="72"/>
      <c r="J239" s="72"/>
      <c r="K239" s="72"/>
      <c r="L239" s="72"/>
      <c r="M239" s="72"/>
      <c r="N239" s="72"/>
      <c r="O239" s="72"/>
      <c r="P239" s="72"/>
      <c r="Q239" s="72"/>
      <c r="R239" s="72"/>
      <c r="S239" s="72"/>
      <c r="T239" s="72"/>
      <c r="U239" s="73"/>
    </row>
    <row r="240" spans="1:22" ht="12.75" x14ac:dyDescent="0.2">
      <c r="A240" s="4"/>
      <c r="B240" s="4"/>
      <c r="D240" s="74"/>
      <c r="E240" s="75"/>
      <c r="F240" s="75"/>
      <c r="G240" s="75"/>
      <c r="H240" s="75"/>
      <c r="I240" s="75"/>
      <c r="J240" s="75"/>
      <c r="K240" s="75"/>
      <c r="L240" s="75"/>
      <c r="M240" s="75"/>
      <c r="N240" s="75"/>
      <c r="O240" s="75"/>
      <c r="P240" s="75"/>
      <c r="Q240" s="75"/>
      <c r="R240" s="75"/>
      <c r="S240" s="75"/>
      <c r="T240" s="75"/>
      <c r="U240" s="76"/>
    </row>
    <row r="241" spans="1:21" ht="12.75" x14ac:dyDescent="0.2">
      <c r="A241" s="4"/>
      <c r="B241" s="4"/>
      <c r="D241" s="35"/>
      <c r="E241" s="35"/>
      <c r="F241" s="35"/>
      <c r="G241" s="35"/>
      <c r="H241" s="35"/>
      <c r="I241" s="35"/>
      <c r="J241" s="35"/>
      <c r="K241" s="35"/>
      <c r="L241" s="35"/>
      <c r="M241" s="35"/>
      <c r="N241" s="35"/>
      <c r="O241" s="35"/>
      <c r="P241" s="35"/>
      <c r="Q241" s="35"/>
      <c r="R241" s="35"/>
      <c r="S241" s="35"/>
      <c r="T241" s="35"/>
      <c r="U241" s="35"/>
    </row>
    <row r="242" spans="1:21" ht="12.75" x14ac:dyDescent="0.2">
      <c r="A242" s="4"/>
      <c r="B242" s="4"/>
      <c r="C242" s="34" t="s">
        <v>2</v>
      </c>
      <c r="D242" s="4" t="s">
        <v>111</v>
      </c>
    </row>
    <row r="243" spans="1:21" ht="12.75" x14ac:dyDescent="0.2">
      <c r="A243" s="4"/>
      <c r="B243" s="4"/>
      <c r="D243" s="71"/>
      <c r="E243" s="72"/>
      <c r="F243" s="72"/>
      <c r="G243" s="72"/>
      <c r="H243" s="72"/>
      <c r="I243" s="72"/>
      <c r="J243" s="72"/>
      <c r="K243" s="72"/>
      <c r="L243" s="72"/>
      <c r="M243" s="72"/>
      <c r="N243" s="72"/>
      <c r="O243" s="72"/>
      <c r="P243" s="72"/>
      <c r="Q243" s="72"/>
      <c r="R243" s="72"/>
      <c r="S243" s="72"/>
      <c r="T243" s="72"/>
      <c r="U243" s="73"/>
    </row>
    <row r="244" spans="1:21" ht="12.75" x14ac:dyDescent="0.2">
      <c r="A244" s="4"/>
      <c r="B244" s="4"/>
      <c r="D244" s="77"/>
      <c r="E244" s="78"/>
      <c r="F244" s="78"/>
      <c r="G244" s="78"/>
      <c r="H244" s="78"/>
      <c r="I244" s="78"/>
      <c r="J244" s="78"/>
      <c r="K244" s="78"/>
      <c r="L244" s="78"/>
      <c r="M244" s="78"/>
      <c r="N244" s="78"/>
      <c r="O244" s="78"/>
      <c r="P244" s="78"/>
      <c r="Q244" s="78"/>
      <c r="R244" s="78"/>
      <c r="S244" s="78"/>
      <c r="T244" s="78"/>
      <c r="U244" s="79"/>
    </row>
    <row r="245" spans="1:21" ht="12.75" x14ac:dyDescent="0.2">
      <c r="A245" s="4"/>
      <c r="D245" s="77"/>
      <c r="E245" s="78"/>
      <c r="F245" s="78"/>
      <c r="G245" s="78"/>
      <c r="H245" s="78"/>
      <c r="I245" s="78"/>
      <c r="J245" s="78"/>
      <c r="K245" s="78"/>
      <c r="L245" s="78"/>
      <c r="M245" s="78"/>
      <c r="N245" s="78"/>
      <c r="O245" s="78"/>
      <c r="P245" s="78"/>
      <c r="Q245" s="78"/>
      <c r="R245" s="78"/>
      <c r="S245" s="78"/>
      <c r="T245" s="78"/>
      <c r="U245" s="79"/>
    </row>
    <row r="246" spans="1:21" ht="12.75" x14ac:dyDescent="0.2">
      <c r="A246" s="4"/>
      <c r="D246" s="77"/>
      <c r="E246" s="78"/>
      <c r="F246" s="78"/>
      <c r="G246" s="78"/>
      <c r="H246" s="78"/>
      <c r="I246" s="78"/>
      <c r="J246" s="78"/>
      <c r="K246" s="78"/>
      <c r="L246" s="78"/>
      <c r="M246" s="78"/>
      <c r="N246" s="78"/>
      <c r="O246" s="78"/>
      <c r="P246" s="78"/>
      <c r="Q246" s="78"/>
      <c r="R246" s="78"/>
      <c r="S246" s="78"/>
      <c r="T246" s="78"/>
      <c r="U246" s="79"/>
    </row>
    <row r="247" spans="1:21" ht="12.75" x14ac:dyDescent="0.2">
      <c r="A247" s="4"/>
      <c r="D247" s="74"/>
      <c r="E247" s="75"/>
      <c r="F247" s="75"/>
      <c r="G247" s="75"/>
      <c r="H247" s="75"/>
      <c r="I247" s="75"/>
      <c r="J247" s="75"/>
      <c r="K247" s="75"/>
      <c r="L247" s="75"/>
      <c r="M247" s="75"/>
      <c r="N247" s="75"/>
      <c r="O247" s="75"/>
      <c r="P247" s="75"/>
      <c r="Q247" s="75"/>
      <c r="R247" s="75"/>
      <c r="S247" s="75"/>
      <c r="T247" s="75"/>
      <c r="U247" s="76"/>
    </row>
    <row r="248" spans="1:21" ht="12.75" x14ac:dyDescent="0.2">
      <c r="A248" s="4"/>
      <c r="D248" s="35"/>
      <c r="E248" s="35"/>
      <c r="F248" s="35"/>
      <c r="G248" s="35"/>
      <c r="H248" s="35"/>
      <c r="I248" s="35"/>
      <c r="J248" s="35"/>
      <c r="K248" s="35"/>
      <c r="L248" s="35"/>
      <c r="M248" s="35"/>
      <c r="N248" s="35"/>
      <c r="O248" s="35"/>
      <c r="P248" s="35"/>
      <c r="Q248" s="35"/>
      <c r="R248" s="35"/>
      <c r="S248" s="35"/>
      <c r="T248" s="35"/>
      <c r="U248" s="35"/>
    </row>
    <row r="249" spans="1:21" ht="12.75" x14ac:dyDescent="0.2">
      <c r="A249" s="4"/>
      <c r="C249" s="34" t="s">
        <v>3</v>
      </c>
      <c r="D249" s="4" t="s">
        <v>103</v>
      </c>
    </row>
    <row r="250" spans="1:21" ht="12.75" x14ac:dyDescent="0.2">
      <c r="A250" s="4"/>
      <c r="D250" s="71"/>
      <c r="E250" s="72"/>
      <c r="F250" s="72"/>
      <c r="G250" s="72"/>
      <c r="H250" s="72"/>
      <c r="I250" s="72"/>
      <c r="J250" s="72"/>
      <c r="K250" s="72"/>
      <c r="L250" s="72"/>
      <c r="M250" s="72"/>
      <c r="N250" s="72"/>
      <c r="O250" s="72"/>
      <c r="P250" s="72"/>
      <c r="Q250" s="72"/>
      <c r="R250" s="72"/>
      <c r="S250" s="72"/>
      <c r="T250" s="72"/>
      <c r="U250" s="73"/>
    </row>
    <row r="251" spans="1:21" ht="12.75" x14ac:dyDescent="0.2">
      <c r="A251" s="4"/>
      <c r="D251" s="74"/>
      <c r="E251" s="75"/>
      <c r="F251" s="75"/>
      <c r="G251" s="75"/>
      <c r="H251" s="75"/>
      <c r="I251" s="75"/>
      <c r="J251" s="75"/>
      <c r="K251" s="75"/>
      <c r="L251" s="75"/>
      <c r="M251" s="75"/>
      <c r="N251" s="75"/>
      <c r="O251" s="75"/>
      <c r="P251" s="75"/>
      <c r="Q251" s="75"/>
      <c r="R251" s="75"/>
      <c r="S251" s="75"/>
      <c r="T251" s="75"/>
      <c r="U251" s="76"/>
    </row>
    <row r="254" spans="1:21" ht="12.75" x14ac:dyDescent="0.2">
      <c r="A254" s="21" t="s">
        <v>142</v>
      </c>
    </row>
    <row r="255" spans="1:21" ht="12.75" x14ac:dyDescent="0.2">
      <c r="A255" s="4"/>
      <c r="D255" s="17" t="s">
        <v>204</v>
      </c>
      <c r="E255" s="18"/>
      <c r="F255" s="17"/>
      <c r="G255" s="17"/>
      <c r="H255" s="17" t="str">
        <f>AA76</f>
        <v>Financial Statement Reporting Line</v>
      </c>
      <c r="I255" s="17"/>
      <c r="J255" s="17"/>
      <c r="K255" s="17"/>
      <c r="L255" s="17" t="str">
        <f>AJ81</f>
        <v>Classification on SRECNP</v>
      </c>
      <c r="P255" s="17" t="str">
        <f>AJ76</f>
        <v>Classification on Cash Flow Statement</v>
      </c>
    </row>
    <row r="256" spans="1:21" ht="12.75" x14ac:dyDescent="0.2">
      <c r="A256" s="4"/>
      <c r="D256" s="4" t="s">
        <v>207</v>
      </c>
      <c r="H256" s="4" t="str">
        <f>AA77</f>
        <v>Deferred Outflows of Resources - ARO</v>
      </c>
      <c r="L256" s="4" t="s">
        <v>221</v>
      </c>
      <c r="P256" s="4" t="s">
        <v>206</v>
      </c>
    </row>
    <row r="257" spans="1:16" ht="12.75" x14ac:dyDescent="0.2">
      <c r="A257" s="4"/>
      <c r="D257" s="4" t="s">
        <v>208</v>
      </c>
      <c r="H257" s="4" t="str">
        <f>AA78</f>
        <v>Noncurrent Liabilities-ARO</v>
      </c>
      <c r="L257" s="4" t="s">
        <v>221</v>
      </c>
      <c r="P257" s="4" t="s">
        <v>205</v>
      </c>
    </row>
    <row r="258" spans="1:16" ht="12.75" x14ac:dyDescent="0.2">
      <c r="A258" s="4"/>
      <c r="D258" s="4" t="s">
        <v>213</v>
      </c>
      <c r="H258" s="4" t="s">
        <v>140</v>
      </c>
      <c r="L258" s="4" t="s">
        <v>221</v>
      </c>
      <c r="P258" s="4" t="s">
        <v>205</v>
      </c>
    </row>
    <row r="259" spans="1:16" ht="12.75" x14ac:dyDescent="0.2">
      <c r="A259" s="4"/>
      <c r="D259" s="4" t="s">
        <v>209</v>
      </c>
      <c r="H259" s="4" t="str">
        <f>H157</f>
        <v>Investment Held by Trustee</v>
      </c>
      <c r="L259" s="4" t="s">
        <v>221</v>
      </c>
      <c r="P259" s="4" t="s">
        <v>206</v>
      </c>
    </row>
    <row r="260" spans="1:16" ht="12.75" x14ac:dyDescent="0.2">
      <c r="A260" s="4"/>
      <c r="D260" s="4" t="s">
        <v>210</v>
      </c>
      <c r="H260" s="4" t="s">
        <v>126</v>
      </c>
      <c r="L260" s="4" t="s">
        <v>221</v>
      </c>
      <c r="P260" s="4" t="s">
        <v>126</v>
      </c>
    </row>
    <row r="261" spans="1:16" ht="12.75" x14ac:dyDescent="0.2">
      <c r="A261" s="4"/>
      <c r="D261" s="4" t="s">
        <v>214</v>
      </c>
      <c r="H261" s="4" t="s">
        <v>183</v>
      </c>
      <c r="L261" s="4" t="s">
        <v>221</v>
      </c>
      <c r="P261" s="4" t="s">
        <v>205</v>
      </c>
    </row>
    <row r="262" spans="1:16" ht="12.75" x14ac:dyDescent="0.2">
      <c r="A262" s="4"/>
      <c r="B262" s="4"/>
      <c r="D262" s="4" t="s">
        <v>211</v>
      </c>
      <c r="H262" s="4" t="s">
        <v>192</v>
      </c>
      <c r="L262" s="4" t="s">
        <v>191</v>
      </c>
      <c r="P262" s="4" t="s">
        <v>206</v>
      </c>
    </row>
    <row r="263" spans="1:16" ht="12.75" x14ac:dyDescent="0.2">
      <c r="A263" s="4"/>
      <c r="B263" s="4"/>
      <c r="D263" s="4" t="s">
        <v>212</v>
      </c>
      <c r="H263" s="4" t="str">
        <f>AA84</f>
        <v>Other Non-Operating Expenses</v>
      </c>
      <c r="L263" s="4" t="str">
        <f>L262</f>
        <v>Non-Operating Revenue/Expense</v>
      </c>
      <c r="P263" s="4" t="s">
        <v>206</v>
      </c>
    </row>
  </sheetData>
  <mergeCells count="23">
    <mergeCell ref="C4:H4"/>
    <mergeCell ref="C8:H8"/>
    <mergeCell ref="D183:U189"/>
    <mergeCell ref="H52:U54"/>
    <mergeCell ref="B11:V11"/>
    <mergeCell ref="B12:V12"/>
    <mergeCell ref="B13:V13"/>
    <mergeCell ref="B14:V14"/>
    <mergeCell ref="D114:V115"/>
    <mergeCell ref="D122:V124"/>
    <mergeCell ref="D250:U251"/>
    <mergeCell ref="D239:U240"/>
    <mergeCell ref="D243:U247"/>
    <mergeCell ref="D192:U198"/>
    <mergeCell ref="C5:H5"/>
    <mergeCell ref="C7:H7"/>
    <mergeCell ref="C6:H6"/>
    <mergeCell ref="F228:V228"/>
    <mergeCell ref="D230:U236"/>
    <mergeCell ref="D201:U202"/>
    <mergeCell ref="D206:U209"/>
    <mergeCell ref="D212:U213"/>
    <mergeCell ref="D216:U222"/>
  </mergeCells>
  <phoneticPr fontId="2" type="noConversion"/>
  <conditionalFormatting sqref="D65">
    <cfRule type="containsText" dxfId="2" priority="1" stopIfTrue="1" operator="containsText" text="Probability Weighting-Total error">
      <formula>NOT(ISERROR(SEARCH("Probability Weighting-Total error",D65)))</formula>
    </cfRule>
    <cfRule type="cellIs" dxfId="1" priority="2" stopIfTrue="1" operator="equal">
      <formula>"""Probability Weighting-Total error"""</formula>
    </cfRule>
    <cfRule type="containsText" dxfId="0" priority="3" stopIfTrue="1" operator="containsText" text="&quot;Probability Weighting-Total error&quot;">
      <formula>NOT(ISERROR(SEARCH("""Probability Weighting-Total error""",D65)))</formula>
    </cfRule>
  </conditionalFormatting>
  <dataValidations disablePrompts="1" count="2">
    <dataValidation type="list" allowBlank="1" showInputMessage="1" showErrorMessage="1" sqref="F52:F54 F22 N73">
      <formula1>$AA$52:$AA$53</formula1>
    </dataValidation>
    <dataValidation type="list" allowBlank="1" showInputMessage="1" showErrorMessage="1" sqref="J92">
      <formula1>$AA$92:$AB$92</formula1>
    </dataValidation>
  </dataValidations>
  <pageMargins left="0.25" right="0.25" top="0.25" bottom="0.5" header="0.5" footer="0.25"/>
  <pageSetup scale="51" fitToHeight="0" orientation="landscape" r:id="rId1"/>
  <headerFooter alignWithMargins="0">
    <oddFooter xml:space="preserve">&amp;L&amp;"Times New Roman,Regular"&amp;9IRM 83, Appendix A
&amp;D&amp;R&amp;"Times New Roman,Regular"&amp;9Page &amp;P of &amp;N
&amp;A&amp;"Arial,Regular"&amp;10
</oddFooter>
  </headerFooter>
  <rowBreaks count="5" manualBreakCount="5">
    <brk id="54" max="21" man="1"/>
    <brk id="104" max="21" man="1"/>
    <brk id="151" max="21" man="1"/>
    <brk id="180" max="21" man="1"/>
    <brk id="223" max="2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Asset #1-Eval</vt:lpstr>
      <vt:lpstr>'Asset #1-Eval'!Print_Area</vt:lpstr>
      <vt:lpstr>'Asset #1-Eval'!Print_Titles</vt:lpstr>
    </vt:vector>
  </TitlesOfParts>
  <Company>UCOP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Juan Manuel Zaragoza</cp:lastModifiedBy>
  <cp:lastPrinted>2018-11-29T23:15:12Z</cp:lastPrinted>
  <dcterms:created xsi:type="dcterms:W3CDTF">2007-05-09T20:27:01Z</dcterms:created>
  <dcterms:modified xsi:type="dcterms:W3CDTF">2018-12-20T17:42:18Z</dcterms:modified>
</cp:coreProperties>
</file>